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218" documentId="120_S{2AC9BD13-BADA-5192-A53E-5A8FF88502F6}" xr6:coauthVersionLast="47" xr6:coauthVersionMax="47" xr10:uidLastSave="{45959C5B-9ECB-4C4D-ACB0-EC51C075424D}"/>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D4" i="3"/>
  <c r="B5" i="2"/>
  <c r="G5" i="2"/>
  <c r="I5" i="2"/>
  <c r="J5" i="2"/>
  <c r="L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8" i="5"/>
  <c r="B9" i="5"/>
  <c r="B10" i="5"/>
  <c r="B11" i="5"/>
  <c r="B12" i="5"/>
  <c r="B13" i="5"/>
  <c r="B14" i="5"/>
  <c r="B15" i="5"/>
  <c r="B16" i="5"/>
  <c r="B17" i="5"/>
  <c r="B18" i="5"/>
  <c r="B19" i="5"/>
  <c r="B20" i="5"/>
  <c r="B21" i="5"/>
  <c r="B22" i="5"/>
  <c r="B23" i="5"/>
  <c r="B24" i="5"/>
  <c r="B25" i="5"/>
  <c r="B26" i="5"/>
  <c r="B27" i="5"/>
  <c r="B28" i="5"/>
  <c r="B29" i="5"/>
  <c r="B30" i="5"/>
  <c r="B31" i="5"/>
  <c r="B32" i="5"/>
  <c r="G6" i="5"/>
  <c r="G8" i="5"/>
  <c r="G9" i="5"/>
  <c r="G10" i="5"/>
  <c r="G11" i="5"/>
  <c r="G12" i="5"/>
  <c r="G13" i="5"/>
  <c r="G14" i="5"/>
  <c r="G15" i="5"/>
  <c r="G16" i="5"/>
  <c r="G17" i="5"/>
  <c r="G18" i="5"/>
  <c r="G19" i="5"/>
  <c r="G20" i="5"/>
  <c r="G21" i="5"/>
  <c r="G22" i="5"/>
  <c r="G23" i="5"/>
  <c r="G24" i="5"/>
  <c r="G25" i="5"/>
  <c r="G26" i="5"/>
  <c r="G27" i="5"/>
  <c r="G28" i="5"/>
  <c r="G29" i="5"/>
  <c r="G30" i="5"/>
  <c r="G31" i="5"/>
  <c r="G32" i="5"/>
  <c r="I6" i="5"/>
  <c r="I8" i="5"/>
  <c r="I9" i="5"/>
  <c r="I10" i="5"/>
  <c r="I11" i="5"/>
  <c r="I12" i="5"/>
  <c r="I13" i="5"/>
  <c r="I14" i="5"/>
  <c r="I15" i="5"/>
  <c r="I16" i="5"/>
  <c r="I17" i="5"/>
  <c r="I18" i="5"/>
  <c r="I19" i="5"/>
  <c r="I20" i="5"/>
  <c r="I21" i="5"/>
  <c r="I22" i="5"/>
  <c r="I23" i="5"/>
  <c r="I24" i="5"/>
  <c r="I25" i="5"/>
  <c r="I26" i="5"/>
  <c r="I27" i="5"/>
  <c r="I28" i="5"/>
  <c r="I29" i="5"/>
  <c r="I30" i="5"/>
  <c r="I31" i="5"/>
  <c r="I32" i="5"/>
  <c r="J6" i="5"/>
  <c r="J8" i="5"/>
  <c r="J9" i="5"/>
  <c r="J10" i="5"/>
  <c r="J11" i="5"/>
  <c r="J12" i="5"/>
  <c r="J13" i="5"/>
  <c r="J14" i="5"/>
  <c r="J15" i="5"/>
  <c r="J16" i="5"/>
  <c r="J17" i="5"/>
  <c r="J18" i="5"/>
  <c r="J19" i="5"/>
  <c r="J20" i="5"/>
  <c r="J21" i="5"/>
  <c r="J22" i="5"/>
  <c r="J23" i="5"/>
  <c r="J24" i="5"/>
  <c r="J25" i="5"/>
  <c r="J26" i="5"/>
  <c r="J27" i="5"/>
  <c r="J28" i="5"/>
  <c r="J29" i="5"/>
  <c r="J30" i="5"/>
  <c r="J31" i="5"/>
  <c r="J32" i="5"/>
  <c r="L6" i="5"/>
  <c r="L8" i="5"/>
  <c r="L9" i="5"/>
  <c r="L10" i="5"/>
  <c r="L11" i="5"/>
  <c r="L12" i="5"/>
  <c r="L13" i="5"/>
  <c r="L14" i="5"/>
  <c r="L15" i="5"/>
  <c r="L16" i="5"/>
  <c r="L17" i="5"/>
  <c r="L18" i="5"/>
  <c r="L19" i="5"/>
  <c r="L20" i="5"/>
  <c r="L21" i="5"/>
  <c r="L22" i="5"/>
  <c r="L23" i="5"/>
  <c r="L24" i="5"/>
  <c r="L25" i="5"/>
  <c r="L26" i="5"/>
  <c r="L27" i="5"/>
  <c r="L28" i="5"/>
  <c r="L29" i="5"/>
  <c r="L30" i="5"/>
  <c r="L31" i="5"/>
  <c r="L3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alcChain>
</file>

<file path=xl/sharedStrings.xml><?xml version="1.0" encoding="utf-8"?>
<sst xmlns="http://schemas.openxmlformats.org/spreadsheetml/2006/main" count="181524" uniqueCount="39139">
  <si>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</si>
  <si>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</si>
  <si>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</si>
  <si>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</si>
  <si>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</si>
  <si>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</si>
  <si>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</si>
  <si>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</si>
  <si>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</si>
  <si>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</si>
  <si>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</si>
  <si>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</si>
  <si>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</si>
  <si>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</si>
  <si>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</si>
  <si>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</si>
  <si>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</si>
  <si>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</si>
  <si>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</si>
  <si>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</si>
  <si>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</si>
  <si>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</si>
  <si>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</si>
  <si>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</si>
  <si>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</si>
  <si>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</si>
  <si>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</si>
  <si>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</si>
  <si>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</si>
  <si>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</si>
  <si>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</si>
  <si>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</si>
  <si>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</si>
  <si>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</si>
  <si>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</si>
  <si>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</si>
  <si>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</si>
  <si>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</si>
  <si>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</si>
  <si>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</si>
  <si>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</si>
  <si>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</si>
  <si>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</si>
  <si>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</si>
  <si>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</si>
  <si>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</si>
  <si>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</si>
  <si>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</si>
  <si>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</si>
  <si>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</si>
  <si>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</si>
  <si>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</si>
  <si>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</si>
  <si>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</si>
  <si>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</si>
  <si>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</si>
  <si>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</si>
  <si>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</si>
  <si>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</si>
  <si>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</si>
  <si>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</si>
  <si>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</si>
  <si>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</si>
  <si>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</si>
  <si>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</si>
  <si>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</si>
  <si>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</si>
  <si>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</si>
  <si>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</si>
  <si>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</si>
  <si>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</si>
  <si>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</si>
  <si>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</si>
  <si>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</si>
  <si>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</si>
  <si>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</si>
  <si>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</si>
  <si>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</si>
  <si>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</si>
  <si>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</si>
  <si>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</si>
  <si>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</si>
  <si>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</si>
  <si>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</si>
  <si>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</si>
  <si>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</si>
  <si>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</si>
  <si>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</si>
  <si>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</si>
  <si>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</si>
  <si>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</si>
  <si>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</si>
  <si>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</si>
  <si>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</si>
  <si>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</si>
  <si>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</si>
  <si>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</si>
  <si>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</si>
  <si>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</si>
  <si>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</si>
  <si>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</si>
  <si>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</si>
  <si>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</si>
  <si>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</si>
  <si>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</si>
  <si>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</si>
  <si>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</si>
  <si>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</si>
  <si>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</si>
  <si>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</si>
  <si>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</si>
  <si>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</si>
  <si>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</si>
  <si>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</si>
  <si>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</si>
  <si>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</si>
  <si>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</si>
  <si>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</si>
  <si>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</si>
  <si>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</si>
  <si>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</si>
  <si>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</si>
  <si>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</si>
  <si>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</si>
  <si>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</si>
  <si>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</si>
  <si>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</si>
  <si>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</si>
  <si>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</si>
  <si>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</si>
  <si>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</si>
  <si>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</si>
  <si>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</si>
  <si>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</si>
  <si>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</si>
  <si>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</si>
  <si>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</si>
  <si>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</si>
  <si>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</si>
  <si>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</si>
  <si>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</si>
  <si>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</si>
  <si>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</si>
  <si>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</si>
  <si>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</si>
  <si>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</si>
  <si>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</si>
  <si>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</si>
  <si>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</si>
  <si>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</si>
  <si>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</si>
  <si>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</si>
  <si>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</si>
  <si>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</si>
  <si>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</si>
  <si>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</si>
  <si>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</si>
  <si>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</si>
  <si>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</si>
  <si>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</si>
  <si>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</si>
  <si>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</si>
  <si>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</si>
  <si>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</si>
  <si>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</si>
  <si>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</si>
  <si>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</si>
  <si>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</si>
  <si>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</si>
  <si>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</si>
  <si>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</si>
  <si>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</si>
  <si>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</si>
  <si>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</si>
  <si>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</si>
  <si>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</si>
  <si>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</si>
  <si>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</si>
  <si>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</si>
  <si>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</si>
  <si>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</si>
  <si>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</si>
  <si>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</si>
  <si>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</si>
  <si>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</si>
  <si>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</si>
  <si>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</si>
  <si>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</si>
  <si>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</si>
  <si>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</si>
  <si>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</si>
  <si>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</si>
  <si>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</si>
  <si>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</si>
  <si>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</si>
  <si>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</si>
  <si>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</si>
  <si>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</si>
  <si>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</si>
  <si>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</si>
  <si>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</si>
  <si>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</si>
  <si>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</si>
  <si>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</si>
  <si>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</si>
  <si>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</si>
  <si>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</si>
  <si>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</si>
  <si>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</si>
  <si>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</si>
  <si>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</si>
  <si>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</si>
  <si>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</si>
  <si>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</si>
  <si>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</si>
  <si>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</si>
  <si>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</si>
  <si>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</si>
  <si>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</si>
  <si>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</si>
  <si>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</si>
  <si>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</si>
  <si>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</si>
  <si>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</si>
  <si>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</si>
  <si>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</si>
  <si>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</si>
  <si>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</si>
  <si>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</si>
  <si>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</si>
  <si>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</si>
  <si>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</si>
  <si>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</si>
  <si>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</si>
  <si>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</si>
  <si>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</si>
  <si>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</si>
  <si>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</si>
  <si>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</si>
  <si>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</si>
  <si>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</si>
  <si>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</si>
  <si>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</si>
  <si>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</si>
  <si>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</si>
  <si>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</si>
  <si>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</si>
  <si>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</si>
  <si>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</si>
  <si>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</si>
  <si>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</si>
  <si>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</si>
  <si>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</si>
  <si>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</si>
  <si>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</si>
  <si>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</si>
  <si>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</si>
  <si>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</si>
  <si>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</si>
  <si>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</si>
  <si>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</si>
  <si>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</si>
  <si>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</si>
  <si>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</si>
  <si>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</si>
  <si>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</si>
  <si>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</si>
  <si>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</si>
  <si>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</si>
  <si>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</si>
  <si>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</si>
  <si>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</si>
  <si>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</si>
  <si>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</si>
  <si>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</si>
  <si>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</si>
  <si>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</si>
  <si>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</si>
  <si>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</si>
  <si>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</si>
  <si>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</si>
  <si>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</si>
  <si>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</si>
  <si>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</si>
  <si>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</si>
  <si>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</si>
  <si>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</si>
  <si>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</si>
  <si>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</si>
  <si>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</si>
  <si>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</si>
  <si>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</si>
  <si>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</si>
  <si>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</si>
  <si>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</si>
  <si>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</si>
  <si>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</si>
  <si>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</si>
  <si>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</si>
  <si>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</si>
  <si>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</si>
  <si>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</si>
  <si>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</si>
  <si>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</si>
  <si>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</si>
  <si>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</si>
  <si>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</si>
  <si>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</si>
  <si>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</si>
  <si>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</si>
  <si>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</si>
  <si>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</si>
  <si>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</si>
  <si>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</si>
  <si>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</si>
  <si>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</si>
  <si>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</si>
  <si>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</si>
  <si>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</si>
  <si>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</si>
  <si>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</si>
  <si>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</si>
  <si>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</si>
  <si>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</si>
  <si>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</si>
  <si>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</si>
  <si>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</si>
  <si>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</si>
  <si>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</si>
  <si>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</si>
  <si>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</si>
  <si>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</si>
  <si>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</si>
  <si>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</si>
  <si>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</si>
  <si>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</si>
  <si>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</si>
  <si>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</si>
  <si>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</si>
  <si>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</si>
  <si>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</si>
  <si>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</si>
  <si>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</si>
  <si>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</si>
  <si>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</si>
  <si>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</si>
  <si>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</si>
  <si>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</si>
  <si>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</si>
  <si>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</si>
  <si>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</si>
  <si>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</si>
  <si>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</si>
  <si>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</si>
  <si>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</si>
  <si>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</si>
  <si>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</si>
  <si>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</si>
  <si>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</si>
  <si>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</si>
  <si>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</si>
  <si>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</si>
  <si>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</si>
  <si>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</si>
  <si>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</si>
  <si>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</si>
  <si>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</si>
  <si>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</si>
  <si>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</si>
  <si>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</si>
  <si>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</si>
  <si>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</si>
  <si>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</si>
  <si>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</si>
  <si>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</si>
  <si>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</si>
  <si>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</si>
  <si>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</si>
  <si>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</si>
  <si>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</si>
  <si>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</si>
  <si>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</si>
  <si>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</si>
  <si>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</si>
  <si>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</si>
  <si>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</si>
  <si>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</si>
  <si>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</si>
  <si>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</si>
  <si>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</si>
  <si>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</si>
  <si>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</si>
  <si>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</si>
  <si>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</si>
  <si>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</si>
  <si>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</si>
  <si>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</si>
  <si>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</si>
  <si>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</si>
  <si>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</si>
  <si>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</si>
  <si>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</si>
  <si>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</si>
  <si>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</si>
  <si>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</si>
  <si>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</si>
  <si>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</si>
  <si>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</si>
  <si>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</si>
  <si>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</si>
  <si>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</si>
  <si>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</si>
  <si>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</si>
  <si>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</si>
  <si>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</si>
  <si>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</si>
  <si>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</si>
  <si>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</si>
  <si>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</si>
  <si>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</si>
  <si>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</si>
  <si>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</si>
  <si>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</si>
  <si>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</si>
  <si>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</si>
  <si>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</si>
  <si>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</si>
  <si>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</si>
  <si>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</si>
  <si>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</si>
  <si>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</si>
  <si>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</si>
  <si>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</si>
  <si>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</si>
  <si>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</si>
  <si>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</si>
  <si>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</si>
  <si>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</si>
  <si>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</si>
  <si>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</si>
  <si>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</si>
  <si>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</si>
  <si>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</si>
  <si>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</si>
  <si>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</si>
  <si>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</si>
  <si>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</si>
  <si>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</si>
  <si>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</si>
  <si>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</si>
  <si>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</si>
  <si>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</si>
  <si>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</si>
  <si>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</si>
  <si>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</si>
  <si>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</si>
  <si>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</si>
  <si>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</si>
  <si>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</si>
  <si>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</si>
  <si>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</si>
  <si>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</si>
  <si>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</si>
  <si>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</si>
  <si>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</si>
  <si>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</si>
  <si>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</si>
  <si>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</si>
  <si>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</si>
  <si>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</si>
  <si>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</si>
  <si>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</si>
  <si>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</si>
  <si>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</si>
  <si>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</si>
  <si>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</si>
  <si>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</si>
  <si>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</si>
  <si>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</si>
  <si>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</si>
  <si>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</si>
  <si>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</si>
  <si>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</si>
  <si>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</si>
  <si>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</si>
  <si>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</si>
  <si>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</si>
  <si>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</si>
  <si>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</si>
  <si>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</si>
  <si>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</si>
  <si>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</si>
  <si>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</si>
  <si>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</si>
  <si>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</si>
  <si>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</si>
  <si>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</si>
  <si>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</si>
  <si>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</si>
  <si>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</si>
  <si>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</si>
  <si>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</si>
  <si>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</si>
  <si>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</si>
  <si>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</si>
  <si>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</si>
  <si>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</si>
  <si>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</si>
  <si>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</si>
  <si>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</si>
  <si>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</si>
  <si>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</si>
  <si>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</si>
  <si>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</si>
  <si>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</si>
  <si>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</si>
  <si>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</si>
  <si>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</si>
  <si>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</si>
  <si>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</si>
  <si>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</si>
  <si>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</si>
  <si>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</si>
  <si>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</si>
  <si>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</si>
  <si>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</si>
  <si>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</si>
  <si>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</si>
  <si>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</si>
  <si>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</si>
  <si>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</si>
  <si>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</si>
  <si>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</si>
  <si>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</si>
  <si>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</si>
  <si>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</si>
  <si>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</si>
  <si>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</si>
  <si>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</si>
  <si>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</si>
  <si>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</si>
  <si>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</si>
  <si>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</si>
  <si>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</si>
  <si>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</si>
  <si>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</si>
  <si>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</si>
  <si>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</si>
  <si>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</si>
  <si>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</si>
  <si>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</si>
  <si>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</si>
  <si>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</si>
  <si>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</si>
  <si>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</si>
  <si>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</si>
  <si>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</si>
  <si>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</si>
  <si>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</si>
  <si>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</si>
  <si>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</si>
  <si>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</si>
  <si>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</si>
  <si>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</si>
  <si>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</si>
  <si>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</si>
  <si>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</si>
  <si>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</si>
  <si>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</si>
  <si>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</si>
  <si>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</si>
  <si>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</si>
  <si>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</si>
  <si>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</si>
  <si>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</si>
  <si>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</si>
  <si>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</si>
  <si>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</si>
  <si>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</si>
  <si>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</si>
  <si>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</si>
  <si>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</si>
  <si>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</si>
  <si>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</si>
  <si>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</si>
  <si>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</si>
  <si>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</si>
  <si>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</si>
  <si>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</si>
  <si>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</si>
  <si>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</si>
  <si>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</si>
  <si>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</si>
  <si>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</si>
  <si>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</si>
  <si>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</si>
  <si>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</si>
  <si>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</si>
  <si>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</si>
  <si>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</si>
  <si>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</si>
  <si>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</si>
  <si>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</si>
  <si>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</si>
  <si>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</si>
  <si>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</si>
  <si>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</si>
  <si>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</si>
  <si>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</si>
  <si>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</si>
  <si>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</si>
  <si>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</si>
  <si>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</si>
  <si>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</si>
  <si>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</si>
  <si>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</si>
  <si>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</si>
  <si>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</si>
  <si>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</si>
  <si>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</si>
  <si>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</si>
  <si>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</si>
  <si>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</si>
  <si>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</si>
  <si>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</si>
  <si>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</si>
  <si>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</si>
  <si>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</si>
  <si>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</si>
  <si>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</si>
  <si>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</si>
  <si>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</si>
  <si>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</si>
  <si>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</si>
  <si>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</si>
  <si>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</si>
  <si>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</si>
  <si>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</si>
  <si>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</si>
  <si>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</si>
  <si>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</si>
  <si>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</si>
  <si>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</si>
  <si>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</si>
  <si>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</si>
  <si>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</si>
  <si>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</si>
  <si>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</si>
  <si>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</si>
  <si>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</si>
  <si>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</si>
  <si>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</si>
  <si>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</si>
  <si>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</si>
  <si>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</si>
  <si>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</si>
  <si>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</si>
  <si>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</si>
  <si>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</si>
  <si>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</si>
  <si>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</si>
  <si>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</si>
  <si>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</si>
  <si>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</si>
  <si>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</si>
  <si>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</si>
  <si>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</si>
  <si>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</si>
  <si>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</si>
  <si>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</si>
  <si>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</si>
  <si>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</si>
  <si>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</si>
  <si>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</si>
  <si>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</si>
  <si>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</si>
  <si>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</si>
  <si>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</si>
  <si>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</si>
  <si>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</si>
  <si>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</si>
  <si>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</si>
  <si>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</si>
  <si>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</si>
  <si>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</si>
  <si>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</si>
  <si>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</si>
  <si>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</si>
  <si>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</si>
  <si>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</si>
  <si>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</si>
  <si>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</si>
  <si>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</si>
  <si>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</si>
  <si>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</si>
  <si>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</si>
  <si>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</si>
  <si>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</si>
  <si>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</si>
  <si>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</si>
  <si>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</si>
  <si>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</si>
  <si>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</si>
  <si>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</si>
  <si>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</si>
  <si>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</si>
  <si>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</si>
  <si>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</si>
  <si>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</si>
  <si>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</si>
  <si>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</si>
  <si>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</si>
  <si>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</si>
  <si>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</si>
  <si>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</si>
  <si>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</si>
  <si>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</si>
  <si>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</si>
  <si>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</si>
  <si>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</si>
  <si>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</si>
  <si>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</si>
  <si>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</si>
  <si>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</si>
  <si>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</si>
  <si>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</si>
  <si>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</si>
  <si>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</si>
  <si>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</si>
  <si>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</si>
  <si>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</si>
  <si>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</si>
  <si>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</si>
  <si>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</si>
  <si>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</si>
  <si>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</si>
  <si>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</si>
  <si>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</si>
  <si>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</si>
  <si>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</si>
  <si>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</si>
  <si>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</si>
  <si>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</si>
  <si>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</si>
  <si>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</si>
  <si>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</si>
  <si>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</si>
  <si>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</si>
  <si>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</si>
  <si>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</si>
  <si>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</si>
  <si>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</si>
  <si>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</si>
  <si>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</si>
  <si>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</si>
  <si>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</si>
  <si>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</si>
  <si>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</si>
  <si>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</si>
  <si>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</si>
  <si>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</si>
  <si>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</si>
  <si>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</si>
  <si>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</si>
  <si>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</si>
  <si>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</si>
  <si>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</si>
  <si>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</si>
  <si>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</si>
  <si>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</si>
  <si>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</si>
  <si>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</si>
  <si>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</si>
  <si>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</si>
  <si>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</si>
  <si>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</si>
  <si>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</si>
  <si>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</si>
  <si>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</si>
  <si>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</si>
  <si>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</si>
  <si>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</si>
  <si>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</si>
  <si>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</si>
  <si>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</si>
  <si>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</si>
  <si>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</si>
  <si>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</si>
  <si>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</si>
  <si>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</si>
  <si>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</si>
  <si>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</si>
  <si>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</si>
  <si>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</si>
  <si>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</si>
  <si>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</si>
  <si>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</si>
  <si>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</si>
  <si>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</si>
  <si>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</si>
  <si>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</si>
  <si>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</si>
  <si>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</si>
  <si>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</si>
  <si>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</si>
  <si>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</si>
  <si>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</si>
  <si>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</si>
  <si>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</si>
  <si>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</si>
  <si>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</si>
  <si>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</si>
  <si>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</si>
  <si>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</si>
  <si>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</si>
  <si>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</si>
  <si>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</si>
  <si>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</si>
  <si>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</si>
  <si>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</si>
  <si>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</si>
  <si>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</si>
  <si>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</si>
  <si>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</si>
  <si>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</si>
  <si>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</si>
  <si>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</si>
  <si>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</si>
  <si>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</si>
  <si>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</si>
  <si>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</si>
  <si>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</si>
  <si>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</si>
  <si>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</si>
  <si>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</si>
  <si>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</si>
  <si>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</si>
  <si>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</si>
  <si>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</si>
  <si>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</si>
  <si>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</si>
  <si>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</si>
  <si>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</si>
  <si>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</si>
  <si>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</si>
  <si>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</si>
  <si>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</si>
  <si>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</si>
  <si>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</si>
  <si>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</si>
  <si>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</si>
  <si>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</si>
  <si>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</si>
  <si>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</si>
  <si>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</si>
  <si>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</si>
  <si>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</si>
  <si>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</si>
  <si>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</si>
  <si>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</si>
  <si>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</si>
  <si>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</si>
  <si>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</si>
  <si>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</si>
  <si>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</si>
  <si>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</si>
  <si>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</si>
  <si>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</si>
  <si>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</si>
  <si>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</si>
  <si>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</si>
  <si>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</si>
  <si>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</si>
  <si>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</si>
  <si>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</si>
  <si>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</si>
  <si>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</si>
  <si>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</si>
  <si>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</si>
  <si>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</si>
  <si>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</si>
  <si>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</si>
  <si>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</si>
  <si>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</si>
  <si>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</si>
  <si>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</si>
  <si>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</si>
  <si>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</si>
  <si>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</si>
  <si>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</si>
  <si>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</si>
  <si>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</si>
  <si>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</si>
  <si>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</si>
  <si>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</si>
  <si>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</si>
  <si>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</si>
  <si>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</si>
  <si>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</si>
  <si>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</si>
  <si>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</si>
  <si>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</si>
  <si>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</si>
  <si>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</si>
  <si>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</si>
  <si>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</si>
  <si>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</si>
  <si>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</si>
  <si>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</si>
  <si>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</si>
  <si>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</si>
  <si>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</si>
  <si>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</si>
  <si>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</si>
  <si>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</si>
  <si>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</si>
  <si>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</si>
  <si>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</si>
  <si>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</si>
  <si>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</si>
  <si>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</si>
  <si>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</si>
  <si>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</si>
  <si>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</si>
  <si>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</si>
  <si>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</si>
  <si>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</si>
  <si>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</si>
  <si>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</si>
  <si>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</si>
  <si>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</si>
  <si>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</si>
  <si>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</si>
  <si>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</si>
  <si>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</si>
  <si>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</si>
  <si>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</si>
  <si>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</si>
  <si>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</si>
  <si>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</si>
  <si>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</si>
  <si>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</si>
  <si>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</si>
  <si>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</si>
  <si>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</si>
  <si>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</si>
  <si>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</si>
  <si>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</si>
  <si>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</si>
  <si>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</si>
  <si>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</si>
  <si>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</si>
  <si>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</si>
  <si>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</si>
  <si>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</si>
  <si>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</si>
  <si>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</si>
  <si>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</si>
  <si>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</si>
  <si>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</si>
  <si>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</si>
  <si>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</si>
  <si>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</si>
  <si>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</si>
  <si>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</si>
  <si>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</si>
  <si>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</si>
  <si>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</si>
  <si>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</si>
  <si>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</si>
  <si>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</si>
  <si>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</si>
  <si>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</si>
  <si>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</si>
  <si>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</si>
  <si>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</si>
  <si>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</si>
  <si>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</si>
  <si>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</si>
  <si>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</si>
  <si>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</si>
  <si>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</si>
  <si>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</si>
  <si>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</si>
  <si>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</si>
  <si>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</si>
  <si>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</si>
  <si>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</si>
  <si>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</si>
  <si>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</si>
  <si>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</si>
  <si>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</si>
  <si>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</si>
  <si>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</si>
  <si>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</si>
  <si>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</si>
  <si>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</si>
  <si>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</si>
  <si>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</si>
  <si>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</si>
  <si>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</si>
  <si>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</si>
  <si>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</si>
  <si>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</si>
  <si>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</si>
  <si>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</si>
  <si>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</si>
  <si>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</si>
  <si>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</si>
  <si>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</si>
  <si>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</si>
  <si>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</si>
  <si>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</si>
  <si>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</si>
  <si>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</si>
  <si>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</si>
  <si>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</si>
  <si>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</si>
  <si>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</si>
  <si>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</si>
  <si>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</si>
  <si>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</si>
  <si>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</si>
  <si>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</si>
  <si>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</si>
  <si>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</si>
  <si>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</si>
  <si>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</si>
  <si>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</si>
  <si>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</si>
  <si>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</si>
  <si>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</si>
  <si>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</si>
  <si>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</si>
  <si>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</si>
  <si>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</si>
  <si>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</si>
  <si>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</si>
  <si>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</si>
  <si>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</si>
  <si>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</si>
  <si>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</si>
  <si>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</si>
  <si>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</si>
  <si>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</si>
  <si>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</si>
  <si>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</si>
  <si>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</si>
  <si>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</si>
  <si>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</si>
  <si>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</si>
  <si>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</si>
  <si>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</si>
  <si>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</si>
  <si>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</si>
  <si>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</si>
  <si>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</si>
  <si>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</si>
  <si>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</si>
  <si>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</si>
  <si>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</si>
  <si>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</si>
  <si>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</si>
  <si>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</si>
  <si>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</si>
  <si>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</si>
  <si>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</si>
  <si>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</si>
  <si>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</si>
  <si>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</si>
  <si>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</si>
  <si>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</si>
  <si>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</si>
  <si>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</si>
  <si>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</si>
  <si>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</si>
  <si>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</si>
  <si>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</si>
  <si>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</si>
  <si>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</si>
  <si>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</si>
  <si>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</si>
  <si>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</si>
  <si>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</si>
  <si>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</si>
  <si>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</si>
  <si>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</si>
  <si>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</si>
  <si>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</si>
  <si>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</si>
  <si>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</si>
  <si>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</si>
  <si>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</si>
  <si>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</si>
  <si>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</si>
  <si>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</si>
  <si>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</si>
  <si>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</si>
  <si>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</si>
  <si>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</si>
  <si>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</si>
  <si>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</si>
  <si>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</si>
  <si>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</si>
  <si>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</si>
  <si>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</si>
  <si>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</si>
  <si>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</si>
  <si>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</si>
  <si>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</si>
  <si>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</si>
  <si>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</si>
  <si>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</si>
  <si>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</si>
  <si>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</si>
  <si>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</si>
  <si>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</si>
  <si>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</si>
  <si>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</si>
  <si>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</si>
  <si>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</si>
  <si>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</si>
  <si>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</si>
  <si>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</si>
  <si>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</si>
  <si>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</si>
  <si>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</si>
  <si>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</si>
  <si>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</si>
  <si>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</si>
  <si>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</si>
  <si>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</si>
  <si>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</si>
  <si>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</si>
  <si>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</si>
  <si>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</si>
  <si>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</si>
  <si>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</si>
  <si>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</si>
  <si>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</si>
  <si>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</si>
  <si>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</si>
  <si>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</si>
  <si>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</si>
  <si>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</si>
  <si>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</si>
  <si>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</si>
  <si>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</si>
  <si>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</si>
  <si>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</si>
  <si>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</si>
  <si>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</si>
  <si>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</si>
  <si>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</si>
  <si>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</si>
  <si>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</si>
  <si>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</si>
  <si>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</si>
  <si>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</si>
  <si>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</si>
  <si>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</si>
  <si>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</si>
  <si>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</si>
  <si>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</si>
  <si>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</si>
  <si>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</si>
  <si>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</si>
  <si>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</si>
  <si>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</si>
  <si>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</si>
  <si>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</si>
  <si>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</si>
  <si>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</si>
  <si>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</si>
  <si>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</si>
  <si>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</si>
  <si>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</si>
  <si>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</si>
  <si>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</si>
  <si>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</si>
  <si>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</si>
  <si>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</si>
  <si>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</si>
  <si>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</si>
  <si>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</si>
  <si>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</si>
  <si>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</si>
  <si>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</si>
  <si>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</si>
  <si>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</si>
  <si>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</si>
  <si>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</si>
  <si>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</si>
  <si>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</si>
  <si>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</si>
  <si>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</si>
  <si>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</si>
  <si>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</si>
  <si>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</si>
  <si>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</si>
  <si>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</si>
  <si>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</si>
  <si>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</si>
  <si>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</si>
  <si>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</si>
  <si>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</si>
  <si>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</si>
  <si>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</si>
  <si>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</si>
  <si>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</si>
  <si>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</si>
  <si>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</si>
  <si>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</si>
  <si>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</si>
  <si>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</si>
  <si>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</si>
  <si>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</si>
  <si>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</si>
  <si>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</si>
  <si>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</si>
  <si>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</si>
  <si>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</si>
  <si>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</si>
  <si>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</si>
  <si>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</si>
  <si>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</si>
  <si>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</si>
  <si>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</si>
  <si>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</si>
  <si>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</si>
  <si>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</si>
  <si>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</si>
  <si>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</si>
  <si>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</si>
  <si>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</si>
  <si>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</si>
  <si>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</si>
  <si>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</si>
  <si>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</si>
  <si>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</si>
  <si>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</si>
  <si>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</si>
  <si>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</si>
  <si>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</si>
  <si>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</si>
  <si>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</si>
  <si>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</si>
  <si>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</si>
  <si>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</si>
  <si>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</si>
  <si>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</si>
  <si>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</si>
  <si>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</si>
  <si>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</si>
  <si>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</si>
  <si>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</si>
  <si>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</si>
  <si>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</si>
  <si>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</si>
  <si>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</si>
  <si>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</si>
  <si>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</si>
  <si>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</si>
  <si>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</si>
  <si>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</si>
  <si>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</si>
  <si>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</si>
  <si>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</si>
  <si>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</si>
  <si>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</si>
  <si>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</si>
  <si>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</si>
  <si>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</si>
  <si>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</si>
  <si>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</si>
  <si>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</si>
  <si>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</si>
  <si>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</si>
  <si>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</si>
  <si>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</si>
  <si>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</si>
  <si>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</si>
  <si>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</si>
  <si>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</si>
  <si>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</si>
  <si>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</si>
  <si>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</si>
  <si>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</si>
  <si>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</si>
  <si>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</si>
  <si>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</si>
  <si>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</si>
  <si>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</si>
  <si>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</si>
  <si>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</si>
  <si>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</si>
  <si>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</si>
  <si>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</si>
  <si>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</si>
  <si>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</si>
  <si>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</si>
  <si>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</si>
  <si>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</si>
  <si>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</si>
  <si>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</si>
  <si>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</si>
  <si>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</si>
  <si>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</si>
  <si>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</si>
  <si>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</si>
  <si>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</si>
  <si>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</si>
  <si>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</si>
  <si>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</si>
  <si>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</si>
  <si>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</si>
  <si>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</si>
  <si>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</si>
  <si>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</si>
  <si>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</si>
  <si>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</si>
  <si>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</si>
  <si>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</si>
  <si>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</si>
  <si>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</si>
  <si>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</si>
  <si>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</si>
  <si>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</si>
  <si>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</si>
  <si>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</si>
  <si>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</si>
  <si>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</si>
  <si>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</si>
  <si>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</si>
  <si>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</si>
  <si>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</si>
  <si>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</si>
  <si>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</si>
  <si>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</si>
  <si>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</si>
  <si>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</si>
  <si>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</si>
  <si>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</si>
  <si>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</si>
  <si>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</si>
  <si>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</si>
  <si>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</si>
  <si>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</si>
  <si>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</si>
  <si>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</si>
  <si>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</si>
  <si>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</si>
  <si>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</si>
  <si>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</si>
  <si>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</si>
  <si>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</si>
  <si>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</si>
  <si>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</si>
  <si>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</si>
  <si>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</si>
  <si>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</si>
  <si>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</si>
  <si>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</si>
  <si>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</si>
  <si>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</si>
  <si>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</si>
  <si>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</si>
  <si>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</si>
  <si>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</si>
  <si>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</si>
  <si>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</si>
  <si>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</si>
  <si>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</si>
  <si>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</si>
  <si>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</si>
  <si>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</si>
  <si>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</si>
  <si>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</si>
  <si>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</si>
  <si>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</si>
  <si>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</si>
  <si>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</si>
  <si>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</si>
  <si>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</si>
  <si>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</si>
  <si>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</si>
  <si>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</si>
  <si>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</si>
  <si>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</si>
  <si>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</si>
  <si>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</si>
  <si>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</si>
  <si>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</si>
  <si>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</si>
  <si>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</si>
  <si>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</si>
  <si>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</si>
  <si>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</si>
  <si>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</si>
  <si>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</si>
  <si>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</si>
  <si>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</si>
  <si>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</si>
  <si>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</si>
  <si>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</si>
  <si>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</si>
  <si>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</si>
  <si>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</si>
  <si>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</si>
  <si>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</si>
  <si>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</si>
  <si>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</si>
  <si>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</si>
  <si>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</si>
  <si>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</si>
  <si>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</si>
  <si>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</si>
  <si>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</si>
  <si>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</si>
  <si>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</si>
  <si>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</si>
  <si>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</si>
  <si>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</si>
  <si>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</si>
  <si>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</si>
  <si>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</si>
  <si>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</si>
  <si>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</si>
  <si>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</si>
  <si>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</si>
  <si>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</si>
  <si>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</si>
  <si>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</si>
  <si>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</si>
  <si>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</si>
  <si>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</si>
  <si>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</si>
  <si>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</si>
  <si>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</si>
  <si>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</si>
  <si>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</si>
  <si>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</si>
  <si>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</si>
  <si>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</si>
  <si>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</si>
  <si>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</si>
  <si>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</si>
  <si>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</si>
  <si>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</si>
  <si>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</si>
  <si>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</si>
  <si>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</si>
  <si>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</si>
  <si>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</si>
  <si>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</si>
  <si>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</si>
  <si>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</si>
  <si>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</si>
  <si>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</si>
  <si>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</si>
  <si>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</si>
  <si>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</si>
  <si>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</si>
  <si>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</si>
  <si>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</si>
  <si>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</si>
  <si>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</si>
  <si>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</si>
  <si>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</si>
  <si>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</si>
  <si>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</si>
  <si>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</si>
  <si>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</si>
  <si>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</si>
  <si>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</si>
  <si>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</si>
  <si>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</si>
  <si>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</si>
  <si>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</si>
  <si>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</si>
  <si>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</si>
  <si>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</si>
  <si>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</si>
  <si>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</si>
  <si>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</si>
  <si>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</si>
  <si>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</si>
  <si>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</si>
  <si>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</si>
  <si>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</si>
  <si>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</si>
  <si>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</si>
  <si>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</si>
  <si>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</si>
  <si>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</si>
  <si>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</si>
  <si>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</si>
  <si>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</si>
  <si>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</si>
  <si>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</si>
  <si>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</si>
  <si>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</si>
  <si>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</si>
  <si>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</si>
  <si>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</si>
  <si>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</si>
  <si>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</si>
  <si>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</si>
  <si>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</si>
  <si>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</si>
  <si>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</si>
  <si>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</si>
  <si>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</si>
  <si>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</si>
  <si>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</si>
  <si>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</si>
  <si>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</si>
  <si>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</si>
  <si>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</si>
  <si>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</si>
  <si>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</si>
  <si>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</si>
  <si>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</si>
  <si>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</si>
  <si>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</si>
  <si>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</si>
  <si>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</si>
  <si>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</si>
  <si>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</si>
  <si>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</si>
  <si>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</si>
  <si>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</si>
  <si>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</si>
  <si>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</si>
  <si>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</si>
  <si>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</si>
  <si>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</si>
  <si>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</si>
  <si>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</si>
  <si>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</si>
  <si>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</si>
  <si>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</si>
  <si>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</si>
  <si>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</si>
  <si>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</si>
  <si>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</si>
  <si>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</si>
  <si>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</si>
  <si>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</si>
  <si>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</si>
  <si>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</si>
  <si>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</si>
  <si>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</si>
  <si>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</si>
  <si>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</si>
  <si>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</si>
  <si>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</si>
  <si>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</si>
  <si>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</si>
  <si>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</si>
  <si>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</si>
  <si>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</si>
  <si>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</si>
  <si>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</si>
  <si>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</si>
  <si>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</si>
  <si>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</si>
  <si>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</si>
  <si>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</si>
  <si>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</si>
  <si>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</si>
  <si>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</si>
  <si>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</si>
  <si>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</si>
  <si>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</si>
  <si>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</si>
  <si>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</si>
  <si>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</si>
  <si>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</si>
  <si>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</si>
  <si>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</si>
  <si>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</si>
  <si>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</si>
  <si>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</si>
  <si>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</si>
  <si>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</si>
  <si>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</si>
  <si>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</si>
  <si>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</si>
  <si>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</si>
  <si>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</si>
  <si>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</si>
  <si>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</si>
  <si>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</si>
  <si>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</si>
  <si>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</si>
  <si>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</si>
  <si>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</si>
  <si>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</si>
  <si>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</si>
  <si>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</si>
  <si>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</si>
  <si>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</si>
  <si>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</si>
  <si>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</si>
  <si>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</si>
  <si>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</si>
  <si>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</si>
  <si>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</si>
  <si>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</si>
  <si>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</si>
  <si>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</si>
  <si>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</si>
  <si>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</si>
  <si>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</si>
  <si>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</si>
  <si>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</si>
  <si>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</si>
  <si>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</si>
  <si>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</si>
  <si>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</si>
  <si>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</si>
  <si>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</si>
  <si>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</si>
  <si>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</si>
  <si>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</si>
  <si>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</si>
  <si>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</si>
  <si>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</si>
  <si>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</si>
  <si>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</si>
  <si>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</si>
  <si>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</si>
  <si>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</si>
  <si>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</si>
  <si>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</si>
  <si>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</si>
  <si>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</si>
  <si>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</si>
  <si>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</si>
  <si>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</si>
  <si>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</si>
  <si>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</si>
  <si>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</si>
  <si>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</si>
  <si>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</si>
  <si>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</si>
  <si>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</si>
  <si>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</si>
  <si>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</si>
  <si>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</si>
  <si>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</si>
  <si>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</si>
  <si>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</si>
  <si>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</si>
  <si>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</si>
  <si>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</si>
  <si>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</si>
  <si>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</si>
  <si>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</si>
  <si>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</si>
  <si>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</si>
  <si>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</si>
  <si>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</si>
  <si>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</si>
  <si>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</si>
  <si>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</si>
  <si>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</si>
  <si>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</si>
  <si>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</si>
  <si>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</si>
  <si>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</si>
  <si>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</si>
  <si>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</si>
  <si>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</si>
  <si>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</si>
  <si>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</si>
  <si>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</si>
  <si>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</si>
  <si>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</si>
  <si>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</si>
  <si>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</si>
  <si>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</si>
  <si>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</si>
  <si>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</si>
  <si>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</si>
  <si>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</si>
  <si>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</si>
  <si>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</si>
  <si>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</si>
  <si>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</si>
  <si>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</si>
  <si>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</si>
  <si>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</si>
  <si>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</si>
  <si>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</si>
  <si>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</si>
  <si>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</si>
  <si>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</si>
  <si>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</si>
  <si>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</si>
  <si>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</si>
  <si>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</si>
  <si>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</si>
  <si>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</si>
  <si>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</si>
  <si>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</si>
  <si>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</si>
  <si>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</si>
  <si>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</si>
  <si>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</si>
  <si>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</si>
  <si>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</si>
  <si>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</si>
  <si>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</si>
  <si>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</si>
  <si>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</si>
  <si>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</si>
  <si>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</si>
  <si>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</si>
  <si>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</si>
  <si>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</si>
  <si>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</si>
  <si>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</si>
  <si>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</si>
  <si>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</si>
  <si>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</si>
  <si>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</si>
  <si>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</si>
  <si>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</si>
  <si>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</si>
  <si>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</si>
  <si>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</si>
  <si>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</si>
  <si>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</si>
  <si>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</si>
  <si>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</si>
  <si>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</si>
  <si>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</si>
  <si>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</si>
  <si>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</si>
  <si>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</si>
  <si>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</si>
  <si>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</si>
  <si>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</si>
  <si>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</si>
  <si>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</si>
  <si>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</si>
  <si>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</si>
  <si>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</si>
  <si>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</si>
  <si>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</si>
  <si>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</si>
  <si>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</si>
  <si>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</si>
  <si>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</si>
  <si>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</si>
  <si>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</si>
  <si>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</si>
  <si>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</si>
  <si>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</si>
  <si>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</si>
  <si>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</si>
  <si>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</si>
  <si>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</si>
  <si>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</si>
  <si>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</si>
  <si>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</si>
  <si>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</si>
  <si>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</si>
  <si>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</si>
  <si>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</si>
  <si>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</si>
  <si>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</si>
  <si>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</si>
  <si>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</si>
  <si>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</si>
  <si>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</si>
  <si>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</si>
  <si>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</si>
  <si>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</si>
  <si>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</si>
  <si>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</si>
  <si>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</si>
  <si>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</si>
  <si>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</si>
  <si>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</si>
  <si>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</si>
  <si>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</si>
  <si>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</si>
  <si>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</si>
  <si>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</si>
  <si>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</si>
  <si>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</si>
  <si>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</si>
  <si>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</si>
  <si>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</si>
  <si>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</si>
  <si>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</si>
  <si>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</si>
  <si>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</si>
  <si>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</si>
  <si>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</si>
  <si>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</si>
  <si>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</si>
  <si>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</si>
  <si>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</si>
  <si>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</si>
  <si>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</si>
  <si>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</si>
  <si>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</si>
  <si>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</si>
  <si>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</si>
  <si>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</si>
  <si>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</si>
  <si>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</si>
  <si>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</si>
  <si>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</si>
  <si>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</si>
  <si>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</si>
  <si>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</si>
  <si>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</si>
  <si>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</si>
  <si>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</si>
  <si>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</si>
  <si>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</si>
  <si>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</si>
  <si>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</si>
  <si>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</si>
  <si>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</si>
  <si>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</si>
  <si>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</si>
  <si>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</si>
  <si>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</si>
  <si>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</si>
  <si>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</si>
  <si>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</si>
  <si>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</si>
  <si>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</si>
  <si>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</si>
  <si>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</si>
  <si>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</si>
  <si>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</si>
  <si>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</si>
  <si>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</si>
  <si>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</si>
  <si>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</si>
  <si>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</si>
  <si>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</si>
  <si>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</si>
  <si>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</si>
  <si>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</si>
  <si>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</si>
  <si>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</si>
  <si>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</si>
  <si>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</si>
  <si>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</si>
  <si>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</si>
  <si>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</si>
  <si>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</si>
  <si>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</si>
  <si>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</si>
  <si>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</si>
  <si>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</si>
  <si>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</si>
  <si>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</si>
  <si>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</si>
  <si>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</si>
  <si>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</si>
  <si>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</si>
  <si>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</si>
  <si>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</si>
  <si>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</si>
  <si>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</si>
  <si>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</si>
  <si>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</si>
  <si>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</si>
  <si>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</si>
  <si>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</si>
  <si>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</si>
  <si>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</si>
  <si>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</si>
  <si>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</si>
  <si>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</si>
  <si>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</si>
  <si>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</si>
  <si>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</si>
  <si>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</si>
  <si>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</si>
  <si>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</si>
  <si>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</si>
  <si>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</si>
  <si>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</si>
  <si>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</si>
  <si>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</si>
  <si>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</si>
  <si>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</si>
  <si>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</si>
  <si>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</si>
  <si>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</si>
  <si>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</si>
  <si>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</si>
  <si>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</si>
  <si>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</si>
  <si>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</si>
  <si>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</si>
  <si>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</si>
  <si>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</si>
  <si>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</si>
  <si>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</si>
  <si>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</si>
  <si>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</si>
  <si>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</si>
  <si>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</si>
  <si>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</si>
  <si>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</si>
  <si>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</si>
  <si>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</si>
  <si>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</si>
  <si>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</si>
  <si>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</si>
  <si>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</si>
  <si>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</si>
  <si>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</si>
  <si>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</si>
  <si>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</si>
  <si>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</si>
  <si>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</si>
  <si>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</si>
  <si>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</si>
  <si>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</si>
  <si>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</si>
  <si>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</si>
  <si>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</si>
  <si>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</si>
  <si>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</si>
  <si>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</si>
  <si>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</si>
  <si>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</si>
  <si>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</si>
  <si>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</si>
  <si>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</si>
  <si>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</si>
  <si>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</si>
  <si>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</si>
  <si>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</si>
  <si>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</si>
  <si>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</si>
  <si>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</si>
  <si>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</si>
  <si>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</si>
  <si>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</si>
  <si>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</si>
  <si>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</si>
  <si>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</si>
  <si>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</si>
  <si>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</si>
  <si>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</si>
  <si>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</si>
  <si>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</si>
  <si>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</si>
  <si>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</si>
  <si>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</si>
  <si>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</si>
  <si>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</si>
  <si>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</si>
  <si>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</si>
  <si>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</si>
  <si>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</si>
  <si>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</si>
  <si>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</si>
  <si>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</si>
  <si>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</si>
  <si>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</si>
  <si>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</si>
  <si>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</si>
  <si>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</si>
  <si>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</si>
  <si>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</si>
  <si>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</si>
  <si>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</si>
  <si>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</si>
  <si>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</si>
  <si>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</si>
  <si>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</si>
  <si>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</si>
  <si>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</si>
  <si>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</si>
  <si>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</si>
  <si>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</si>
  <si>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</si>
  <si>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</si>
  <si>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</si>
  <si>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</si>
  <si>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</si>
  <si>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</si>
  <si>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</si>
  <si>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</si>
  <si>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</si>
  <si>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</si>
  <si>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</si>
  <si>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</si>
  <si>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</si>
  <si>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</si>
  <si>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</si>
  <si>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</si>
  <si>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</si>
  <si>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</si>
  <si>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</si>
  <si>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</si>
  <si>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</si>
  <si>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</si>
  <si>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</si>
  <si>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</si>
  <si>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</si>
  <si>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</si>
  <si>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</si>
  <si>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</si>
  <si>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</si>
  <si>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</si>
  <si>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</si>
  <si>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</si>
  <si>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</si>
  <si>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</si>
  <si>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</si>
  <si>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</si>
  <si>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</si>
  <si>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</si>
  <si>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</si>
  <si>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</si>
  <si>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</si>
  <si>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</si>
  <si>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</si>
  <si>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</si>
  <si>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</si>
  <si>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</si>
  <si>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</si>
  <si>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</si>
  <si>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</si>
  <si>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</si>
  <si>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</si>
  <si>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</si>
  <si>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</si>
  <si>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</si>
  <si>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</si>
  <si>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</si>
  <si>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</si>
  <si>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</si>
  <si>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</si>
  <si>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</si>
  <si>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</si>
  <si>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</si>
  <si>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</si>
  <si>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</si>
  <si>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</si>
  <si>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</si>
  <si>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</si>
  <si>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</si>
  <si>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</si>
  <si>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</si>
  <si>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</si>
  <si>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</si>
  <si>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</si>
  <si>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</si>
  <si>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</si>
  <si>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</si>
  <si>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</si>
  <si>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</si>
  <si>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</si>
  <si>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</si>
  <si>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</si>
  <si>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</si>
  <si>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</si>
  <si>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</si>
  <si>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</si>
  <si>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</si>
  <si>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</si>
  <si>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</si>
  <si>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</si>
  <si>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</si>
  <si>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</si>
  <si>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</si>
  <si>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</si>
  <si>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</si>
  <si>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</si>
  <si>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</si>
  <si>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</si>
  <si>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</si>
  <si>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</si>
  <si>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</si>
  <si>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</si>
  <si>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</si>
  <si>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</si>
  <si>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</si>
  <si>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</si>
  <si>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</si>
  <si>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</si>
  <si>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</si>
  <si>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</si>
  <si>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</si>
  <si>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</si>
  <si>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</si>
  <si>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</si>
  <si>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</si>
  <si>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</si>
  <si>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</si>
  <si>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</si>
  <si>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</si>
  <si>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</si>
  <si>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</si>
  <si>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</si>
  <si>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</si>
  <si>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</si>
  <si>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</si>
  <si>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</si>
  <si>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</si>
  <si>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</si>
  <si>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</si>
  <si>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</si>
  <si>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</si>
  <si>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</si>
  <si>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</si>
  <si>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</si>
  <si>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</si>
  <si>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</si>
  <si>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</si>
  <si>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</si>
  <si>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</si>
  <si>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</si>
  <si>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</si>
  <si>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</si>
  <si>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</si>
  <si>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</si>
  <si>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</si>
  <si>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</si>
  <si>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</si>
  <si>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</si>
  <si>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</si>
  <si>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</si>
  <si>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</si>
  <si>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</si>
  <si>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</si>
  <si>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</si>
  <si>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</si>
  <si>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</si>
  <si>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</si>
  <si>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</si>
  <si>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</si>
  <si>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</si>
  <si>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</si>
  <si>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</si>
  <si>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</si>
  <si>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</si>
  <si>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</si>
  <si>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</si>
  <si>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</si>
  <si>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</si>
  <si>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</si>
  <si>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</si>
  <si>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</si>
  <si>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</si>
  <si>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</si>
  <si>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</si>
  <si>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</si>
  <si>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</si>
  <si>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</si>
  <si>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</si>
  <si>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</si>
  <si>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</si>
  <si>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</si>
  <si>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</si>
  <si>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</si>
  <si>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</si>
  <si>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</si>
  <si>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</si>
  <si>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</si>
  <si>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</si>
  <si>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</si>
  <si>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</si>
  <si>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</si>
  <si>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</si>
  <si>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</si>
  <si>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</si>
  <si>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</si>
  <si>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</si>
  <si>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</si>
  <si>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</si>
  <si>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</si>
  <si>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</si>
  <si>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</si>
  <si>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</si>
  <si>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</si>
  <si>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</si>
  <si>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</si>
  <si>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</si>
  <si>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</si>
  <si>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</si>
  <si>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</si>
  <si>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</si>
  <si>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</si>
  <si>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</si>
  <si>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</si>
  <si>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</si>
  <si>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</si>
  <si>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</si>
  <si>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</si>
  <si>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</si>
  <si>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</si>
  <si>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</si>
  <si>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</si>
  <si>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</si>
  <si>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</si>
  <si>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</si>
  <si>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</si>
  <si>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</si>
  <si>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</si>
  <si>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</si>
  <si>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</si>
  <si>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</si>
  <si>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</si>
  <si>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</si>
  <si>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</si>
  <si>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</si>
  <si>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</si>
  <si>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</si>
  <si>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</si>
  <si>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</si>
  <si>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</si>
  <si>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</si>
  <si>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</si>
  <si>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</si>
  <si>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</si>
  <si>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</si>
  <si>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</si>
  <si>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</si>
  <si>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</si>
  <si>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</si>
  <si>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</si>
  <si>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</si>
  <si>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</si>
  <si>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</si>
  <si>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</si>
  <si>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</si>
  <si>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</si>
  <si>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</si>
  <si>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</si>
  <si>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</si>
  <si>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</si>
  <si>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</si>
  <si>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</si>
  <si>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</si>
  <si>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</si>
  <si>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</si>
  <si>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</si>
  <si>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</si>
  <si>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</si>
  <si>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</si>
  <si>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</si>
  <si>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</si>
  <si>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</si>
  <si>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</si>
  <si>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</si>
  <si>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</si>
  <si>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</si>
  <si>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</si>
  <si>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</si>
  <si>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</si>
  <si>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</si>
  <si>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</si>
  <si>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</si>
  <si>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</si>
  <si>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</si>
  <si>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</si>
  <si>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</si>
  <si>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</si>
  <si>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</si>
  <si>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</si>
  <si>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</si>
  <si>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</si>
  <si>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</si>
  <si>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</si>
  <si>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</si>
  <si>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</si>
  <si>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</si>
  <si>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</si>
  <si>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</si>
  <si>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</si>
  <si>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</si>
  <si>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</si>
  <si>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</si>
  <si>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</si>
  <si>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</si>
  <si>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</si>
  <si>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</si>
  <si>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</si>
  <si>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</si>
  <si>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</si>
  <si>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</si>
  <si>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</si>
  <si>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</si>
  <si>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</si>
  <si>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</si>
  <si>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</si>
  <si>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</si>
  <si>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</si>
  <si>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</si>
  <si>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</si>
  <si>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</si>
  <si>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</si>
  <si>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</si>
  <si>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</si>
  <si>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</si>
  <si>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</si>
  <si>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</si>
  <si>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</si>
  <si>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</si>
  <si>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</si>
  <si>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</si>
  <si>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</si>
  <si>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</si>
  <si>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</si>
  <si>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</si>
  <si>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</si>
  <si>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</si>
  <si>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</si>
  <si>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</si>
  <si>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</si>
  <si>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</si>
  <si>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</si>
  <si>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</si>
  <si>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</si>
  <si>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</si>
  <si>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</si>
  <si>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</si>
  <si>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</si>
  <si>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</si>
  <si>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</si>
  <si>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</si>
  <si>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</si>
  <si>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</si>
  <si>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</si>
  <si>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</si>
  <si>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</si>
  <si>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</si>
  <si>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</si>
  <si>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</si>
  <si>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</si>
  <si>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</si>
  <si>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</si>
  <si>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</si>
  <si>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</si>
  <si>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</si>
  <si>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</si>
  <si>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</si>
  <si>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</si>
  <si>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</si>
  <si>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</si>
  <si>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</si>
  <si>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</si>
  <si>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</si>
  <si>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</si>
  <si>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</si>
  <si>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</si>
  <si>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</si>
  <si>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</si>
  <si>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</si>
  <si>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</si>
  <si>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</si>
  <si>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</si>
  <si>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</si>
  <si>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</si>
  <si>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</si>
  <si>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</si>
  <si>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</si>
  <si>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</si>
  <si>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</si>
  <si>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</si>
  <si>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</si>
  <si>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</si>
  <si>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</si>
  <si>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</si>
  <si>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</si>
  <si>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</si>
  <si>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</si>
  <si>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</si>
  <si>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</si>
  <si>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</si>
  <si>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</si>
  <si>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</si>
  <si>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</si>
  <si>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</si>
  <si>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</si>
  <si>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</si>
  <si>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</si>
  <si>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</si>
  <si>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</si>
  <si>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</si>
  <si>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</si>
  <si>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</si>
  <si>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</si>
  <si>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</si>
  <si>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</si>
  <si>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</si>
  <si>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</si>
  <si>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</si>
  <si>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</si>
  <si>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</si>
  <si>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</si>
  <si>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</si>
  <si>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</si>
  <si>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</si>
  <si>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</si>
  <si>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</si>
  <si>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</si>
  <si>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</si>
  <si>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</si>
  <si>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</si>
  <si>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</si>
  <si>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</si>
  <si>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</si>
  <si>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</si>
  <si>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</si>
  <si>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</si>
  <si>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</si>
  <si>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</si>
  <si>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</si>
  <si>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</si>
  <si>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</si>
  <si>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</si>
  <si>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</si>
  <si>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</si>
  <si>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</si>
  <si>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</si>
  <si>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</si>
  <si>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</si>
  <si>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</si>
  <si>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</si>
  <si>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</si>
  <si>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</si>
  <si>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</si>
  <si>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</si>
  <si>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</si>
  <si>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</si>
  <si>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</si>
  <si>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</si>
  <si>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</si>
  <si>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</si>
  <si>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</si>
  <si>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</si>
  <si>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</si>
  <si>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</si>
  <si>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</si>
  <si>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</si>
  <si>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</si>
  <si>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</si>
  <si>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</si>
  <si>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</si>
  <si>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</si>
  <si>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</si>
  <si>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</si>
  <si>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</si>
  <si>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</si>
  <si>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</si>
  <si>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</si>
  <si>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</si>
  <si>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</si>
  <si>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</si>
  <si>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</si>
  <si>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</si>
  <si>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</si>
  <si>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</si>
  <si>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</si>
  <si>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</si>
  <si>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</si>
  <si>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</si>
  <si>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</si>
  <si>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</si>
  <si>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</si>
  <si>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</si>
  <si>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</si>
  <si>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</si>
  <si>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</si>
  <si>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</si>
  <si>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</si>
  <si>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</si>
  <si>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</si>
  <si>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</si>
  <si>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</si>
  <si>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</si>
  <si>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</si>
  <si>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</si>
  <si>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</si>
  <si>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</si>
  <si>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</si>
  <si>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</si>
  <si>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</si>
  <si>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</si>
  <si>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</si>
  <si>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</si>
  <si>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</si>
  <si>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</si>
  <si>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</si>
  <si>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</si>
  <si>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</si>
  <si>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</si>
  <si>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</si>
  <si>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</si>
  <si>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</si>
  <si>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</si>
  <si>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</si>
  <si>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</si>
  <si>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</si>
  <si>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</si>
  <si>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</si>
  <si>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</si>
  <si>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</si>
  <si>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</si>
  <si>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</si>
  <si>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</si>
  <si>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</si>
  <si>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</si>
  <si>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</si>
  <si>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</si>
  <si>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</si>
  <si>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</si>
  <si>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</si>
  <si>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</si>
  <si>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</si>
  <si>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</si>
  <si>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</si>
  <si>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</si>
  <si>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</si>
  <si>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</si>
  <si>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</si>
  <si>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</si>
  <si>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</si>
  <si>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</si>
  <si>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</si>
  <si>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</si>
  <si>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</si>
  <si>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</si>
  <si>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</si>
  <si>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</si>
  <si>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</si>
  <si>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</si>
  <si>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</si>
  <si>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</si>
  <si>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</si>
  <si>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</si>
  <si>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</si>
  <si>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</si>
  <si>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</si>
  <si>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</si>
  <si>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</si>
  <si>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</si>
  <si>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</si>
  <si>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</si>
  <si>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</si>
  <si>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</si>
  <si>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</si>
  <si>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</si>
  <si>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</si>
  <si>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</si>
  <si>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</si>
  <si>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</si>
  <si>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</si>
  <si>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</si>
  <si>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</si>
  <si>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</si>
  <si>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</si>
  <si>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</si>
  <si>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</si>
  <si>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</si>
  <si>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</si>
  <si>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</si>
  <si>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</si>
  <si>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</si>
  <si>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</si>
  <si>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</si>
  <si>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</si>
  <si>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</si>
  <si>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</si>
  <si>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</si>
  <si>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</si>
  <si>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</si>
  <si>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</si>
  <si>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</si>
  <si>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</si>
  <si>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</si>
  <si>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</si>
  <si>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</si>
  <si>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</si>
  <si>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</si>
  <si>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</si>
  <si>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</si>
  <si>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</si>
  <si>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</si>
  <si>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</si>
  <si>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</si>
  <si>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</si>
  <si>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</si>
  <si>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</si>
  <si>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</si>
  <si>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</si>
  <si>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</si>
  <si>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</si>
  <si>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</si>
  <si>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</si>
  <si>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</si>
  <si>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</si>
  <si>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</si>
  <si>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</si>
  <si>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</si>
  <si>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</si>
  <si>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</si>
  <si>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</si>
  <si>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</si>
  <si>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</si>
  <si>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</si>
  <si>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</si>
  <si>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</si>
  <si>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</si>
  <si>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</si>
  <si>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</si>
  <si>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</si>
  <si>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</si>
  <si>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</si>
  <si>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</si>
  <si>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</si>
  <si>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</si>
  <si>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</si>
  <si>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</si>
  <si>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</si>
  <si>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</si>
  <si>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</si>
  <si>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</si>
  <si>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</si>
  <si>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</si>
  <si>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</si>
  <si>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</si>
  <si>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</si>
  <si>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</si>
  <si>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</si>
  <si>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</si>
  <si>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</si>
  <si>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</si>
  <si>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</si>
  <si>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</si>
  <si>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</si>
  <si>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</si>
  <si>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</si>
  <si>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</si>
  <si>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</si>
  <si>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</si>
  <si>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</si>
  <si>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</si>
  <si>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</si>
  <si>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</si>
  <si>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</si>
  <si>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</si>
  <si>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</si>
  <si>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</si>
  <si>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</si>
  <si>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</si>
  <si>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</si>
  <si>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</si>
  <si>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</si>
  <si>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</si>
  <si>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</si>
  <si>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</si>
  <si>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</si>
  <si>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</si>
  <si>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</si>
  <si>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</si>
  <si>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</si>
  <si>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</si>
  <si>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</si>
  <si>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</si>
  <si>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</si>
  <si>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</si>
  <si>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</si>
  <si>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</si>
  <si>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</si>
  <si>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</si>
  <si>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</si>
  <si>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</si>
  <si>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</si>
  <si>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</si>
  <si>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</si>
  <si>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</si>
  <si>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</si>
  <si>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</si>
  <si>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</si>
  <si>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</si>
  <si>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</si>
  <si>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</si>
  <si>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</si>
  <si>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</si>
  <si>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</si>
  <si>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</si>
  <si>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</si>
  <si>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</si>
  <si>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</si>
  <si>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</si>
  <si>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</si>
  <si>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</si>
  <si>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</si>
  <si>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</si>
  <si>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</si>
  <si>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</si>
  <si>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</si>
  <si>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</si>
  <si>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</si>
  <si>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</si>
  <si>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</si>
  <si>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</si>
  <si>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</si>
  <si>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</si>
  <si>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</si>
  <si>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</si>
  <si>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</si>
  <si>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</si>
  <si>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</si>
  <si>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</si>
  <si>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</si>
  <si>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</si>
  <si>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</si>
  <si>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</si>
  <si>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</si>
  <si>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</si>
  <si>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</si>
  <si>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</si>
  <si>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</si>
  <si>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</si>
  <si>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</si>
  <si>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</si>
  <si>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</si>
  <si>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</si>
  <si>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</si>
  <si>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</si>
  <si>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</si>
  <si>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</si>
  <si>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</si>
  <si>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</si>
  <si>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</si>
  <si>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</si>
  <si>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</si>
  <si>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</si>
  <si>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</si>
  <si>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</si>
  <si>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</si>
  <si>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</si>
  <si>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</si>
  <si>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</si>
  <si>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</si>
  <si>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</si>
  <si>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</si>
  <si>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</si>
  <si>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</si>
  <si>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</si>
  <si>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</si>
  <si>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</si>
  <si>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</si>
  <si>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</si>
  <si>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</si>
  <si>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</si>
  <si>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</si>
  <si>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</si>
  <si>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</si>
  <si>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</si>
  <si>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</si>
  <si>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</si>
  <si>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</si>
  <si>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</si>
  <si>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</si>
  <si>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</si>
  <si>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</si>
  <si>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</si>
  <si>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</si>
  <si>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</si>
  <si>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</si>
  <si>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</si>
  <si>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</si>
  <si>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</si>
  <si>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</si>
  <si>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</si>
  <si>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</si>
  <si>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</si>
  <si>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</si>
  <si>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</si>
  <si>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</si>
  <si>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</si>
  <si>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</si>
  <si>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</si>
  <si>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</si>
  <si>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</si>
  <si>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</si>
  <si>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</si>
  <si>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</si>
  <si>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</si>
  <si>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</si>
  <si>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</si>
  <si>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</si>
  <si>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</si>
  <si>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</si>
  <si>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</si>
  <si>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</si>
  <si>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</si>
  <si>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</si>
  <si>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</si>
  <si>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</si>
  <si>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</si>
  <si>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</si>
  <si>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</si>
  <si>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</si>
  <si>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</si>
  <si>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</si>
  <si>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</si>
  <si>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</si>
  <si>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</si>
  <si>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</si>
  <si>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</si>
  <si>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</si>
  <si>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</si>
  <si>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</si>
  <si>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</si>
  <si>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</si>
  <si>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</si>
  <si>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</si>
  <si>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</si>
  <si>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</si>
  <si>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</si>
  <si>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</si>
  <si>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</si>
  <si>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</si>
  <si>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</si>
  <si>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</si>
  <si>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</si>
  <si>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</si>
  <si>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</si>
  <si>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</si>
  <si>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</si>
  <si>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</si>
  <si>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</si>
  <si>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</si>
  <si>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</si>
  <si>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</si>
  <si>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</si>
  <si>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</si>
  <si>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</si>
  <si>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</si>
  <si>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</si>
  <si>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</si>
  <si>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</si>
  <si>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</si>
  <si>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</si>
  <si>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</si>
  <si>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</si>
  <si>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</si>
  <si>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</si>
  <si>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</si>
  <si>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</si>
  <si>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</si>
  <si>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</si>
  <si>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</si>
  <si>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</si>
  <si>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</si>
  <si>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</si>
  <si>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</si>
  <si>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</si>
  <si>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</si>
  <si>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</si>
  <si>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</si>
  <si>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</si>
  <si>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</si>
  <si>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</si>
  <si>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</si>
  <si>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</si>
  <si>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</si>
  <si>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</si>
  <si>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</si>
  <si>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</si>
  <si>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</si>
  <si>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</si>
  <si>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</si>
  <si>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</si>
  <si>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</si>
  <si>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</si>
  <si>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</si>
  <si>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</si>
  <si>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</si>
  <si>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</si>
  <si>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</si>
  <si>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</si>
  <si>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</si>
  <si>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</si>
  <si>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</si>
  <si>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</si>
  <si>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</si>
  <si>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</si>
  <si>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</si>
  <si>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</si>
  <si>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</si>
  <si>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</si>
  <si>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</si>
  <si>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</si>
  <si>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</si>
  <si>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</si>
  <si>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</si>
  <si>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</si>
  <si>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</si>
  <si>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</si>
  <si>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</si>
  <si>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</si>
  <si>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</si>
  <si>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</si>
  <si>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</si>
  <si>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</si>
  <si>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</si>
  <si>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</si>
  <si>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</si>
  <si>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</si>
  <si>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</si>
  <si>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</si>
  <si>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</si>
  <si>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</si>
  <si>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</si>
  <si>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</si>
  <si>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</si>
  <si>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</si>
  <si>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</si>
  <si>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</si>
  <si>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</si>
  <si>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</si>
  <si>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</si>
  <si>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</si>
  <si>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</si>
  <si>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</si>
  <si>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</si>
  <si>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</si>
  <si>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</si>
  <si>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</si>
  <si>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</si>
  <si>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</si>
  <si>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</si>
  <si>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</si>
  <si>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</si>
  <si>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</si>
  <si>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</si>
  <si>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</si>
  <si>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</si>
  <si>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</si>
  <si>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</si>
  <si>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</si>
  <si>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</si>
  <si>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</si>
  <si>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</si>
  <si>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</si>
  <si>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</si>
  <si>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</si>
  <si>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</si>
  <si>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</si>
  <si>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</si>
  <si>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</si>
  <si>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</si>
  <si>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</si>
  <si>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</si>
  <si>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</si>
  <si>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</si>
  <si>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</si>
  <si>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</si>
  <si>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</si>
  <si>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</si>
  <si>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</si>
  <si>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</si>
  <si>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</si>
  <si>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</si>
  <si>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</si>
  <si>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</si>
  <si>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</si>
  <si>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</si>
  <si>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</si>
  <si>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</si>
  <si>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</si>
  <si>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</si>
  <si>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</si>
  <si>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</si>
  <si>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</si>
  <si>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</si>
  <si>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</si>
  <si>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</si>
  <si>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</si>
  <si>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</si>
  <si>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</si>
  <si>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</si>
  <si>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</si>
  <si>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</si>
  <si>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</si>
  <si>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</si>
  <si>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</si>
  <si>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</si>
  <si>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</si>
  <si>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</si>
  <si>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</si>
  <si>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</si>
  <si>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</si>
  <si>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</si>
  <si>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</si>
  <si>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</si>
  <si>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</si>
  <si>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</si>
  <si>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</si>
  <si>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</si>
  <si>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</si>
  <si>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</si>
  <si>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</si>
  <si>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</si>
  <si>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</si>
  <si>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</si>
  <si>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</si>
  <si>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</si>
  <si>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</si>
  <si>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</si>
  <si>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</si>
  <si>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</si>
  <si>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</si>
  <si>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</si>
  <si>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</si>
  <si>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</si>
  <si>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</si>
  <si>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</si>
  <si>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</si>
  <si>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</si>
  <si>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</si>
  <si>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</si>
  <si>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</si>
  <si>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</si>
  <si>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</si>
  <si>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</si>
  <si>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</si>
  <si>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</si>
  <si>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</si>
  <si>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</si>
  <si>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</si>
  <si>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</si>
  <si>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</si>
  <si>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</si>
  <si>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</si>
  <si>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</si>
  <si>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</si>
  <si>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</si>
  <si>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</si>
  <si>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</si>
  <si>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</si>
  <si>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</si>
  <si>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</si>
  <si>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</si>
  <si>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</si>
  <si>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</si>
  <si>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</si>
  <si>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</si>
  <si>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</si>
  <si>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</si>
  <si>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</si>
  <si>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</si>
  <si>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</si>
  <si>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</si>
  <si>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</si>
  <si>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</si>
  <si>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</si>
  <si>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</si>
  <si>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</si>
  <si>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</si>
  <si>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</si>
  <si>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</si>
  <si>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</si>
  <si>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</si>
  <si>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</si>
  <si>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</si>
  <si>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</si>
  <si>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</si>
  <si>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</si>
  <si>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</si>
  <si>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</si>
  <si>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</si>
  <si>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</si>
  <si>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</si>
  <si>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</si>
  <si>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</si>
  <si>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</si>
  <si>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</si>
  <si>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</si>
  <si>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</si>
  <si>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</si>
  <si>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</si>
  <si>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</si>
  <si>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</si>
  <si>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</si>
  <si>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</si>
  <si>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</si>
  <si>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</si>
  <si>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</si>
  <si>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</si>
  <si>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</si>
  <si>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</si>
  <si>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</si>
  <si>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</si>
  <si>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</si>
  <si>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</si>
  <si>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</si>
  <si>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</si>
  <si>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</si>
  <si>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</si>
  <si>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</si>
  <si>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</si>
  <si>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</si>
  <si>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</si>
  <si>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</si>
  <si>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</si>
  <si>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</si>
  <si>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</si>
  <si>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</si>
  <si>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</si>
  <si>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</si>
  <si>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</si>
  <si>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</si>
  <si>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</si>
  <si>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</si>
  <si>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</si>
  <si>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</si>
  <si>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</si>
  <si>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</si>
  <si>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</si>
  <si>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</si>
  <si>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</si>
  <si>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</si>
  <si>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</si>
  <si>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</si>
  <si>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</si>
  <si>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</si>
  <si>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</si>
  <si>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</si>
  <si>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</si>
  <si>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</si>
  <si>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</si>
  <si>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</si>
  <si>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</si>
  <si>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</si>
  <si>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</si>
  <si>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</si>
  <si>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</si>
  <si>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</si>
  <si>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</si>
  <si>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</si>
  <si>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</si>
  <si>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</si>
  <si>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</si>
  <si>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</si>
  <si>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</si>
  <si>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</si>
  <si>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</si>
  <si>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</si>
  <si>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</si>
  <si>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</si>
  <si>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</si>
  <si>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</si>
  <si>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</si>
  <si>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</si>
  <si>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</si>
  <si>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</si>
  <si>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</si>
  <si>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</si>
  <si>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</si>
  <si>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</si>
  <si>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</si>
  <si>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</si>
  <si>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</si>
  <si>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</si>
  <si>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</si>
  <si>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</si>
  <si>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</si>
  <si>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</si>
  <si>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</si>
  <si>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</si>
  <si>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</si>
  <si>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</si>
  <si>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</si>
  <si>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</si>
  <si>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</si>
  <si>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</si>
  <si>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</si>
  <si>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</si>
  <si>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</si>
  <si>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</si>
  <si>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</si>
  <si>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</si>
  <si>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</si>
  <si>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</si>
  <si>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</si>
  <si>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</si>
  <si>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</si>
  <si>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</si>
  <si>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</si>
  <si>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</si>
  <si>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</si>
  <si>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</si>
  <si>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</si>
  <si>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</si>
  <si>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</si>
  <si>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</si>
  <si>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</si>
  <si>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</si>
  <si>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</si>
  <si>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</si>
  <si>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</si>
  <si>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</si>
  <si>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</si>
  <si>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</si>
  <si>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</si>
  <si>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</si>
  <si>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</si>
  <si>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</si>
  <si>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</si>
  <si>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</si>
  <si>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</si>
  <si>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</si>
  <si>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</si>
  <si>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</si>
  <si>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</si>
  <si>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</si>
  <si>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</si>
  <si>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</si>
  <si>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</si>
  <si>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</si>
  <si>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</si>
  <si>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</si>
  <si>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</si>
  <si>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</si>
  <si>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</si>
  <si>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</si>
  <si>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</si>
  <si>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</si>
  <si>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</si>
  <si>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</si>
  <si>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</si>
  <si>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</si>
  <si>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</si>
  <si>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</si>
  <si>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</si>
  <si>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</si>
  <si>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</si>
  <si>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</si>
  <si>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</si>
  <si>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</si>
  <si>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</si>
  <si>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</si>
  <si>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</si>
  <si>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</si>
  <si>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</si>
  <si>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</si>
  <si>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</si>
  <si>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</si>
  <si>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</si>
  <si>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</si>
  <si>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</si>
  <si>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</si>
  <si>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</si>
  <si>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</si>
  <si>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</si>
  <si>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</si>
  <si>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</si>
  <si>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</si>
  <si>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</si>
  <si>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</si>
  <si>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</si>
  <si>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</si>
  <si>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</si>
  <si>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</si>
  <si>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</si>
  <si>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</si>
  <si>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</si>
  <si>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</si>
  <si>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</si>
  <si>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</si>
  <si>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</si>
  <si>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</si>
  <si>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</si>
  <si>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</si>
  <si>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</si>
  <si>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</si>
  <si>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</si>
  <si>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</si>
  <si>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</si>
  <si>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</si>
  <si>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</si>
  <si>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</si>
  <si>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</si>
  <si>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</si>
  <si>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</si>
  <si>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</si>
  <si>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</si>
  <si>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</si>
  <si>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</si>
  <si>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</si>
  <si>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</si>
  <si>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</si>
  <si>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</si>
  <si>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</si>
  <si>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</si>
  <si>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</si>
  <si>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</si>
  <si>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</si>
  <si>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</si>
  <si>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</si>
  <si>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</si>
  <si>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</si>
  <si>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</si>
  <si>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</si>
  <si>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</si>
  <si>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</si>
  <si>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</si>
  <si>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</si>
  <si>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</si>
  <si>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</si>
  <si>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</si>
  <si>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</si>
  <si>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</si>
  <si>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</si>
  <si>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</si>
  <si>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</si>
  <si>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</si>
  <si>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</si>
  <si>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</si>
  <si>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</si>
  <si>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</si>
  <si>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</si>
  <si>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</si>
  <si>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</si>
  <si>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</si>
  <si>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</si>
  <si>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</si>
  <si>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</si>
  <si>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</si>
  <si>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</si>
  <si>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</si>
  <si>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</si>
  <si>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</si>
  <si>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</si>
  <si>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</si>
  <si>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</si>
  <si>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</si>
  <si>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</si>
  <si>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</si>
  <si>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</si>
  <si>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</si>
  <si>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</si>
  <si>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</si>
  <si>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</si>
  <si>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</si>
  <si>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</si>
  <si>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</si>
  <si>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</si>
  <si>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</si>
  <si>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</si>
  <si>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</si>
  <si>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</si>
  <si>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</si>
  <si>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</si>
  <si>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</si>
  <si>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</si>
  <si>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</si>
  <si>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</si>
  <si>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</si>
  <si>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</si>
  <si>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</si>
  <si>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</si>
  <si>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</si>
  <si>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</si>
  <si>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</si>
  <si>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</si>
  <si>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</si>
  <si>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</si>
  <si>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</si>
  <si>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</si>
  <si>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</si>
  <si>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</si>
  <si>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</si>
  <si>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</si>
  <si>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</si>
  <si>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</si>
  <si>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</si>
  <si>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</si>
  <si>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</si>
  <si>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</si>
  <si>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</si>
  <si>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</si>
  <si>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</si>
  <si>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</si>
  <si>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</si>
  <si>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</si>
  <si>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</si>
  <si>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</si>
  <si>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</si>
  <si>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</si>
  <si>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</si>
  <si>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</si>
  <si>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</si>
  <si>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</si>
  <si>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</si>
  <si>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</si>
  <si>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</si>
  <si>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</si>
  <si>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</si>
  <si>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</si>
  <si>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</si>
  <si>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</si>
  <si>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</si>
  <si>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</si>
  <si>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</si>
  <si>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</si>
  <si>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</si>
  <si>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</si>
  <si>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</si>
  <si>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</si>
  <si>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</si>
  <si>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</si>
  <si>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</si>
  <si>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</si>
  <si>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</si>
  <si>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</si>
  <si>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</si>
  <si>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</si>
  <si>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</si>
  <si>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</si>
  <si>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</si>
  <si>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</si>
  <si>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</si>
  <si>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</si>
  <si>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</si>
  <si>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</si>
  <si>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</si>
  <si>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</si>
  <si>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</si>
  <si>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</si>
  <si>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</si>
  <si>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</si>
  <si>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</si>
  <si>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</si>
  <si>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</si>
  <si>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</si>
  <si>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</si>
  <si>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</si>
  <si>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</si>
  <si>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</si>
  <si>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</si>
  <si>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</si>
  <si>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</si>
  <si>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</si>
  <si>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</si>
  <si>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</si>
  <si>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</si>
  <si>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</si>
  <si>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</si>
  <si>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</si>
  <si>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</si>
  <si>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</si>
  <si>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</si>
  <si>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</si>
  <si>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</si>
  <si>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</si>
  <si>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</si>
  <si>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</si>
  <si>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</si>
  <si>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</si>
  <si>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</si>
  <si>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</si>
  <si>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</si>
  <si>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</si>
  <si>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</si>
  <si>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</si>
  <si>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</si>
  <si>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</si>
  <si>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</si>
  <si>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</si>
  <si>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</si>
  <si>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</si>
  <si>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</si>
  <si>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</si>
  <si>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</si>
  <si>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</si>
  <si>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</si>
  <si>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</si>
  <si>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</si>
  <si>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</si>
  <si>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</si>
  <si>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</si>
  <si>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</si>
  <si>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</si>
  <si>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</si>
  <si>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</si>
  <si>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</si>
  <si>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</si>
  <si>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</si>
  <si>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</si>
  <si>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</si>
  <si>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</si>
  <si>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</si>
  <si>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</si>
  <si>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</si>
  <si>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</si>
  <si>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</si>
  <si>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</si>
  <si>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</si>
  <si>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</si>
  <si>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</si>
  <si>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</si>
  <si>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</si>
  <si>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</si>
  <si>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</si>
  <si>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</si>
  <si>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</si>
  <si>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</si>
  <si>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</si>
  <si>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</si>
  <si>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</si>
  <si>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</si>
  <si>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</si>
  <si>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</si>
  <si>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</si>
  <si>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</si>
  <si>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</si>
  <si>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</si>
  <si>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</si>
  <si>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</si>
  <si>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</si>
  <si>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</si>
  <si>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</si>
  <si>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</si>
  <si>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</si>
  <si>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</si>
  <si>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</si>
  <si>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</si>
  <si>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</si>
  <si>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</si>
  <si>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</si>
  <si>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</si>
  <si>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</si>
  <si>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</si>
  <si>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</si>
  <si>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</si>
  <si>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</si>
  <si>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</si>
  <si>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</si>
  <si>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</si>
  <si>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</si>
  <si>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</si>
  <si>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</si>
  <si>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</si>
  <si>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</si>
  <si>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</si>
  <si>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</si>
  <si>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</si>
  <si>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</si>
  <si>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</si>
  <si>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</si>
  <si>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</si>
  <si>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</si>
  <si>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</si>
  <si>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</si>
  <si>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</si>
  <si>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</si>
  <si>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</si>
  <si>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</si>
  <si>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</si>
  <si>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</si>
  <si>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</si>
  <si>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</si>
  <si>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</si>
  <si>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</si>
  <si>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</si>
  <si>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</si>
  <si>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</si>
  <si>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</si>
  <si>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</si>
  <si>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</si>
  <si>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</si>
  <si>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</si>
  <si>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</si>
  <si>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</si>
  <si>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</si>
  <si>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</si>
  <si>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</si>
  <si>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</si>
  <si>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</si>
  <si>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</si>
  <si>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</si>
  <si>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</si>
  <si>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</si>
  <si>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</si>
  <si>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</si>
  <si>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</si>
  <si>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</si>
  <si>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</si>
  <si>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</si>
  <si>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</si>
  <si>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</si>
  <si>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</si>
  <si>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</si>
  <si>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</si>
  <si>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</si>
  <si>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</si>
  <si>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</si>
  <si>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</si>
  <si>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</si>
  <si>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</si>
  <si>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</si>
  <si>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</si>
  <si>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</si>
  <si>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</si>
  <si>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</si>
  <si>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</si>
  <si>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</si>
  <si>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</si>
  <si>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</si>
  <si>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</si>
  <si>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</si>
  <si>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</si>
  <si>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</si>
  <si>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</si>
  <si>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</si>
  <si>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</si>
  <si>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</si>
  <si>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</si>
  <si>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</si>
  <si>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</si>
  <si>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</si>
  <si>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</si>
  <si>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</si>
  <si>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</si>
  <si>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</si>
  <si>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</si>
  <si>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</si>
  <si>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</si>
  <si>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</si>
  <si>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</si>
  <si>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</si>
  <si>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</si>
  <si>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</si>
  <si>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</si>
  <si>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</si>
  <si>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</si>
  <si>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</si>
  <si>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</si>
  <si>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</si>
  <si>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</si>
  <si>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</si>
  <si>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</si>
  <si>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</si>
  <si>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</si>
  <si>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</si>
  <si>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</si>
  <si>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</si>
  <si>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</si>
  <si>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</si>
  <si>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</si>
  <si>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</si>
  <si>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</si>
  <si>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</si>
  <si>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</si>
  <si>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</si>
  <si>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</si>
  <si>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</si>
  <si>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</si>
  <si>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</si>
  <si>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</si>
  <si>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</si>
  <si>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</si>
  <si>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</si>
  <si>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</si>
  <si>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</si>
  <si>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</si>
  <si>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</si>
  <si>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</si>
  <si>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</si>
  <si>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</si>
  <si>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</si>
  <si>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</si>
  <si>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</si>
  <si>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</si>
  <si>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</si>
  <si>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</si>
  <si>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</si>
  <si>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</si>
  <si>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</si>
  <si>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</si>
  <si>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</si>
  <si>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</si>
  <si>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</si>
  <si>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</si>
  <si>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</si>
  <si>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</si>
  <si>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</si>
  <si>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</si>
  <si>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</si>
  <si>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</si>
  <si>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</si>
  <si>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</si>
  <si>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</si>
  <si>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</si>
  <si>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</si>
  <si>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</si>
  <si>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</si>
  <si>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</si>
  <si>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</si>
  <si>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</si>
  <si>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</si>
  <si>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</si>
  <si>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</si>
  <si>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</si>
  <si>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</si>
  <si>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</si>
  <si>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</si>
  <si>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</si>
  <si>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</si>
  <si>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</si>
  <si>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</si>
  <si>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</si>
  <si>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</si>
  <si>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</si>
  <si>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</si>
  <si>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</si>
  <si>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</si>
  <si>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</si>
  <si>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</si>
  <si>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</si>
  <si>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</si>
  <si>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</si>
  <si>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</si>
  <si>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</si>
  <si>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</si>
  <si>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</si>
  <si>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</si>
  <si>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</si>
  <si>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</si>
  <si>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</si>
  <si>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</si>
  <si>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</si>
  <si>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</si>
  <si>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</si>
  <si>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</si>
  <si>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</si>
  <si>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</si>
  <si>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</si>
  <si>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</si>
  <si>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</si>
  <si>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</si>
  <si>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</si>
  <si>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</si>
  <si>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</si>
  <si>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</si>
  <si>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</si>
  <si>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</si>
  <si>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</si>
  <si>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</si>
  <si>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</si>
  <si>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</si>
  <si>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</si>
  <si>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</si>
  <si>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</si>
  <si>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</si>
  <si>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</si>
  <si>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</si>
  <si>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</si>
  <si>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</si>
  <si>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</si>
  <si>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</si>
  <si>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</si>
  <si>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</si>
  <si>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</si>
  <si>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</si>
  <si>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</si>
  <si>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</si>
  <si>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</si>
  <si>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</si>
  <si>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</si>
  <si>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</si>
  <si>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</si>
  <si>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</si>
  <si>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</si>
  <si>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</si>
  <si>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</si>
  <si>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</si>
  <si>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</si>
  <si>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</si>
  <si>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</si>
  <si>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</si>
  <si>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</si>
  <si>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</si>
  <si>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</si>
  <si>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</si>
  <si>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</si>
  <si>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</si>
  <si>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</si>
  <si>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</si>
  <si>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</si>
  <si>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</si>
  <si>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</si>
  <si>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</si>
  <si>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</si>
  <si>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</si>
  <si>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</si>
  <si>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</si>
  <si>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</si>
  <si>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</si>
  <si>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</si>
  <si>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</si>
  <si>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</si>
  <si>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</si>
  <si>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</si>
  <si>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</si>
  <si>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</si>
  <si>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</si>
  <si>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</si>
  <si>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</si>
  <si>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</si>
  <si>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</si>
  <si>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</si>
  <si>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</si>
  <si>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</si>
  <si>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</si>
  <si>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</si>
  <si>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</si>
  <si>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</si>
  <si>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</si>
  <si>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</si>
  <si>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</si>
  <si>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</si>
  <si>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</si>
  <si>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</si>
  <si>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</si>
  <si>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</si>
  <si>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</si>
  <si>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</si>
  <si>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</si>
  <si>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</si>
  <si>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</si>
  <si>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</si>
  <si>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</si>
  <si>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</si>
  <si>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</si>
  <si>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</si>
  <si>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</si>
  <si>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</si>
  <si>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</si>
  <si>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</si>
  <si>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</si>
  <si>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</si>
  <si>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</si>
  <si>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</si>
  <si>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</si>
  <si>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</si>
  <si>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</si>
  <si>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</si>
  <si>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</si>
  <si>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</si>
  <si>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</si>
  <si>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</si>
  <si>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</si>
  <si>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</si>
  <si>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</si>
  <si>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</si>
  <si>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</si>
  <si>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</si>
  <si>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</si>
  <si>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</si>
  <si>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</si>
  <si>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</si>
  <si>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</si>
  <si>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</si>
  <si>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</si>
  <si>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</si>
  <si>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</si>
  <si>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</si>
  <si>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</si>
  <si>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</si>
  <si>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</si>
  <si>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</si>
  <si>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</si>
  <si>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</si>
  <si>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</si>
  <si>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</si>
  <si>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</si>
  <si>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</si>
  <si>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</si>
  <si>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</si>
  <si>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</si>
  <si>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</si>
  <si>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</si>
  <si>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</si>
  <si>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</si>
  <si>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</si>
  <si>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</si>
  <si>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</si>
  <si>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</si>
  <si>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</si>
  <si>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</si>
  <si>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</si>
  <si>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</si>
  <si>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</si>
  <si>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</si>
  <si>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</si>
  <si>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</si>
  <si>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</si>
  <si>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</si>
  <si>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</si>
  <si>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</si>
  <si>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</si>
  <si>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</si>
  <si>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</si>
  <si>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</si>
  <si>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</si>
  <si>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</si>
  <si>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</si>
  <si>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</si>
  <si>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</si>
  <si>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</si>
  <si>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</si>
  <si>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</si>
  <si>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</si>
  <si>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</si>
  <si>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</si>
  <si>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</si>
  <si>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</si>
  <si>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</si>
  <si>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</si>
  <si>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</si>
  <si>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</si>
  <si>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</si>
  <si>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</si>
  <si>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</si>
  <si>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</si>
  <si>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</si>
  <si>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</si>
  <si>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</si>
  <si>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</si>
  <si>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</si>
  <si>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</si>
  <si>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</si>
  <si>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</si>
  <si>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</si>
  <si>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</si>
  <si>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</si>
  <si>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</si>
  <si>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</si>
  <si>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</si>
  <si>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</si>
  <si>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</si>
  <si>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</si>
  <si>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</si>
  <si>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</si>
  <si>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</si>
  <si>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</si>
  <si>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</si>
  <si>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</si>
  <si>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</si>
  <si>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</si>
  <si>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</si>
  <si>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</si>
  <si>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</si>
  <si>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</si>
  <si>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</si>
  <si>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</si>
  <si>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</si>
  <si>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</si>
  <si>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</si>
  <si>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</si>
  <si>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</si>
  <si>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</si>
  <si>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</si>
  <si>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</si>
  <si>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</si>
  <si>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</si>
  <si>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</si>
  <si>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</si>
  <si>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</si>
  <si>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</si>
  <si>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</si>
  <si>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</si>
  <si>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</si>
  <si>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</si>
  <si>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</si>
  <si>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</si>
  <si>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</si>
  <si>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</si>
  <si>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</si>
  <si>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</si>
  <si>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</si>
  <si>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</si>
  <si>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</si>
  <si>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</si>
  <si>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</si>
  <si>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</si>
  <si>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</si>
  <si>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</si>
  <si>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</si>
  <si>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</si>
  <si>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</si>
  <si>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</si>
  <si>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</si>
  <si>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</si>
  <si>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</si>
  <si>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</si>
  <si>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</si>
  <si>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</si>
  <si>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</si>
  <si>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</si>
  <si>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</si>
  <si>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</si>
  <si>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</si>
  <si>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</si>
  <si>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</si>
  <si>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</si>
  <si>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</si>
  <si>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</si>
  <si>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</si>
  <si>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</si>
  <si>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</si>
  <si>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</si>
  <si>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</si>
  <si>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</si>
  <si>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</si>
  <si>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</si>
  <si>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</si>
  <si>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</si>
  <si>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</si>
  <si>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</si>
  <si>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</si>
  <si>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</si>
  <si>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</si>
  <si>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</si>
  <si>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</si>
  <si>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</si>
  <si>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</si>
  <si>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</si>
  <si>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</si>
  <si>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</si>
  <si>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</si>
  <si>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</si>
  <si>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</si>
  <si>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</si>
  <si>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</si>
  <si>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</si>
  <si>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</si>
  <si>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</si>
  <si>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</si>
  <si>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</si>
  <si>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</si>
  <si>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</si>
  <si>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</si>
  <si>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</si>
  <si>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</si>
  <si>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</si>
  <si>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</si>
  <si>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</si>
  <si>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</si>
  <si>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</si>
  <si>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</si>
  <si>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</si>
  <si>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</si>
  <si>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</si>
  <si>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</si>
  <si>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</si>
  <si>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</si>
  <si>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</si>
  <si>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</si>
  <si>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</si>
  <si>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</si>
  <si>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</si>
  <si>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</si>
  <si>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</si>
  <si>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</si>
  <si>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</si>
  <si>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</si>
  <si>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</si>
  <si>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</si>
  <si>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</si>
  <si>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</si>
  <si>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</si>
  <si>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</si>
  <si>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</si>
  <si>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</si>
  <si>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</si>
  <si>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</si>
  <si>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</si>
  <si>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</si>
  <si>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</si>
  <si>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</si>
  <si>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</si>
  <si>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</si>
  <si>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</si>
  <si>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</si>
  <si>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</si>
  <si>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</si>
  <si>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</si>
  <si>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</si>
  <si>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</si>
  <si>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</si>
  <si>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</si>
  <si>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</si>
  <si>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</si>
  <si>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</si>
  <si>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</si>
  <si>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</si>
  <si>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</si>
  <si>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</si>
  <si>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</si>
  <si>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</si>
  <si>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</si>
  <si>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</si>
  <si>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</si>
  <si>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</si>
  <si>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</si>
  <si>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</si>
  <si>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</si>
  <si>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</si>
  <si>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</si>
  <si>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</si>
  <si>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</si>
  <si>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</si>
  <si>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</si>
  <si>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</si>
  <si>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</si>
  <si>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</si>
  <si>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</si>
  <si>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</si>
  <si>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</si>
  <si>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</si>
  <si>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</si>
  <si>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</si>
  <si>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</si>
  <si>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</si>
  <si>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</si>
  <si>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</si>
  <si>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</si>
  <si>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</si>
  <si>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</si>
  <si>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</si>
  <si>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</si>
  <si>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</si>
  <si>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</si>
  <si>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</si>
  <si>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</si>
  <si>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</si>
  <si>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</si>
  <si>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</si>
  <si>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</si>
  <si>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</si>
  <si>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</si>
  <si>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</si>
  <si>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</si>
  <si>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</si>
  <si>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</si>
  <si>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</si>
  <si>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</si>
  <si>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</si>
  <si>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</si>
  <si>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</si>
  <si>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</si>
  <si>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</si>
  <si>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</si>
  <si>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</si>
  <si>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</si>
  <si>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</si>
  <si>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</si>
  <si>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</si>
  <si>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</si>
  <si>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</si>
  <si>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</si>
  <si>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</si>
  <si>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</si>
  <si>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</si>
  <si>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</si>
  <si>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</si>
  <si>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</si>
  <si>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</si>
  <si>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</si>
  <si>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</si>
  <si>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</si>
  <si>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</si>
  <si>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</si>
  <si>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</si>
  <si>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</si>
  <si>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</si>
  <si>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</si>
  <si>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</si>
  <si>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</si>
  <si>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</si>
  <si>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</si>
  <si>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</si>
  <si>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</si>
  <si>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</si>
  <si>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</si>
  <si>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</si>
  <si>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</si>
  <si>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</si>
  <si>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</si>
  <si>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</si>
  <si>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</si>
  <si>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</si>
  <si>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</si>
  <si>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</si>
  <si>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</si>
  <si>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</si>
  <si>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</si>
  <si>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</si>
  <si>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</si>
  <si>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</si>
  <si>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</si>
  <si>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</si>
  <si>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</si>
  <si>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</si>
  <si>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</si>
  <si>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</si>
  <si>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</si>
  <si>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</si>
  <si>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</si>
  <si>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</si>
  <si>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</si>
  <si>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</si>
  <si>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</si>
  <si>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</si>
  <si>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</si>
  <si>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</si>
  <si>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</si>
  <si>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</si>
  <si>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</si>
  <si>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</si>
  <si>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</si>
  <si>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</si>
  <si>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</si>
  <si>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</si>
  <si>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</si>
  <si>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</si>
  <si>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</si>
  <si>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</si>
  <si>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</si>
  <si>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</si>
  <si>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</si>
  <si>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</si>
  <si>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</si>
  <si>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</si>
  <si>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</si>
  <si>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</si>
  <si>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</si>
  <si>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</si>
  <si>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</si>
  <si>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</si>
  <si>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</si>
  <si>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</si>
  <si>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</si>
  <si>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</si>
  <si>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</si>
  <si>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</si>
  <si>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</si>
  <si>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</si>
  <si>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</si>
  <si>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</si>
  <si>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</si>
  <si>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</si>
  <si>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</si>
  <si>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</si>
  <si>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</si>
  <si>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</si>
  <si>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</si>
  <si>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</si>
  <si>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</si>
  <si>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</si>
  <si>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</si>
  <si>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</si>
  <si>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</si>
  <si>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</si>
  <si>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</si>
  <si>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</si>
  <si>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</si>
  <si>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</si>
  <si>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</si>
  <si>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</si>
  <si>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</si>
  <si>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</si>
  <si>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</si>
  <si>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</si>
  <si>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</si>
  <si>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</si>
  <si>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</si>
  <si>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</si>
  <si>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</si>
  <si>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</si>
  <si>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</si>
  <si>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</si>
  <si>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</si>
  <si>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</si>
  <si>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</si>
  <si>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</si>
  <si>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</si>
  <si>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</si>
  <si>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</si>
  <si>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</si>
  <si>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</si>
  <si>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</si>
  <si>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</si>
  <si>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</si>
  <si>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</si>
  <si>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</si>
  <si>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</si>
  <si>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</si>
  <si>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</si>
  <si>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</si>
  <si>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</si>
  <si>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</si>
  <si>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</si>
  <si>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</si>
  <si>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</si>
  <si>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</si>
  <si>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</si>
  <si>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</si>
  <si>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</si>
  <si>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</si>
  <si>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</si>
  <si>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</si>
  <si>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</si>
  <si>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</si>
  <si>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</si>
  <si>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</si>
  <si>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</si>
  <si>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</si>
  <si>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</si>
  <si>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</si>
  <si>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</si>
  <si>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</si>
  <si>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</si>
  <si>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</si>
  <si>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</si>
  <si>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</si>
  <si>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</si>
  <si>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</si>
  <si>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</si>
  <si>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</si>
  <si>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</si>
  <si>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</si>
  <si>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</si>
  <si>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</si>
  <si>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</si>
  <si>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</si>
  <si>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</si>
  <si>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</si>
  <si>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</si>
  <si>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</si>
  <si>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</si>
  <si>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</si>
  <si>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</si>
  <si>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</si>
  <si>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</si>
  <si>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</si>
  <si>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</si>
  <si>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</si>
  <si>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</si>
  <si>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</si>
  <si>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</si>
  <si>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</si>
  <si>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</si>
  <si>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</si>
  <si>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</si>
  <si>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</si>
  <si>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</si>
  <si>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</si>
  <si>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</si>
  <si>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</si>
  <si>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</si>
  <si>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</si>
  <si>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</si>
  <si>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</si>
  <si>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</si>
  <si>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</si>
  <si>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</si>
  <si>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</si>
  <si>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</si>
  <si>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</si>
  <si>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</si>
  <si>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</si>
  <si>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</si>
  <si>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</si>
  <si>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</si>
  <si>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</si>
  <si>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</si>
  <si>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</si>
  <si>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</si>
  <si>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</si>
  <si>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</si>
  <si>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</si>
  <si>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</si>
  <si>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</si>
  <si>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</si>
  <si>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</si>
  <si>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</si>
  <si>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</si>
  <si>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</si>
  <si>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</si>
  <si>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</si>
  <si>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</si>
  <si>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</si>
  <si>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</si>
  <si>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</si>
  <si>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</si>
  <si>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</si>
  <si>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</si>
  <si>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</si>
  <si>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</si>
  <si>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</si>
  <si>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</si>
  <si>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</si>
  <si>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</si>
  <si>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</si>
  <si>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</si>
  <si>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</si>
  <si>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</si>
  <si>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</si>
  <si>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</si>
  <si>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</si>
  <si>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</si>
  <si>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</si>
  <si>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</si>
  <si>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</si>
  <si>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</si>
  <si>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</si>
  <si>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</si>
  <si>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</si>
  <si>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</si>
  <si>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</si>
  <si>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</si>
  <si>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</si>
  <si>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</si>
  <si>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</si>
  <si>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</si>
  <si>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</si>
  <si>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</si>
  <si>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</si>
  <si>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</si>
  <si>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</si>
  <si>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</si>
  <si>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</si>
  <si>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</si>
  <si>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</si>
  <si>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</si>
  <si>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</si>
  <si>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</si>
  <si>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</si>
  <si>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</si>
  <si>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</si>
  <si>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</si>
  <si>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</si>
  <si>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</si>
  <si>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</si>
  <si>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</si>
  <si>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</si>
  <si>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</si>
  <si>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</si>
  <si>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</si>
  <si>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</si>
  <si>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</si>
  <si>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</si>
  <si>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</si>
  <si>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</si>
  <si>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</si>
  <si>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</si>
  <si>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</si>
  <si>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</si>
  <si>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</si>
  <si>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</si>
  <si>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</si>
  <si>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</si>
  <si>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</si>
  <si>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</si>
  <si>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</si>
  <si>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</si>
  <si>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</si>
  <si>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</si>
  <si>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</si>
  <si>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</si>
  <si>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</si>
  <si>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</si>
  <si>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</si>
  <si>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</si>
  <si>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</si>
  <si>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</si>
  <si>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</si>
  <si>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</si>
  <si>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</si>
  <si>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</si>
  <si>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</si>
  <si>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</si>
  <si>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</si>
  <si>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</si>
  <si>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</si>
  <si>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</si>
  <si>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</si>
  <si>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</si>
  <si>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</si>
  <si>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</si>
  <si>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</si>
  <si>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</si>
  <si>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</si>
  <si>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</si>
  <si>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</si>
  <si>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</si>
  <si>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</si>
  <si>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</si>
  <si>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</si>
  <si>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</si>
  <si>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</si>
  <si>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</si>
  <si>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</si>
  <si>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</si>
  <si>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</si>
  <si>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</si>
  <si>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</si>
  <si>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</si>
  <si>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</si>
  <si>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</si>
  <si>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</si>
  <si>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</si>
  <si>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</si>
  <si>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</si>
  <si>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</si>
  <si>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</si>
  <si>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</si>
  <si>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</si>
  <si>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</si>
  <si>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</si>
  <si>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</si>
  <si>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</si>
  <si>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</si>
  <si>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</si>
  <si>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</si>
  <si>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</si>
  <si>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</si>
  <si>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</si>
  <si>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</si>
  <si>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</si>
  <si>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</si>
  <si>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</si>
  <si>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</si>
  <si>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</si>
  <si>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</si>
  <si>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</si>
  <si>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</si>
  <si>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</si>
  <si>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</si>
  <si>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</si>
  <si>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</si>
  <si>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</si>
  <si>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</si>
  <si>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</si>
  <si>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</si>
  <si>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</si>
  <si>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</si>
  <si>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</si>
  <si>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</si>
  <si>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</si>
  <si>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</si>
  <si>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</si>
  <si>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</si>
  <si>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</si>
  <si>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</si>
  <si>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</si>
  <si>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</si>
  <si>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</si>
  <si>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</si>
  <si>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</si>
  <si>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</si>
  <si>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</si>
  <si>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</si>
  <si>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</si>
  <si>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</si>
  <si>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</si>
  <si>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</si>
  <si>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</si>
  <si>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</si>
  <si>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</si>
  <si>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</si>
  <si>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</si>
  <si>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</si>
  <si>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</si>
  <si>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</si>
  <si>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</si>
  <si>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</si>
  <si>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</si>
  <si>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</si>
  <si>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</si>
  <si>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</si>
  <si>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</si>
  <si>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</si>
  <si>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</si>
  <si>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</si>
  <si>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</si>
  <si>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</si>
  <si>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</si>
  <si>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</si>
  <si>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</si>
  <si>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</si>
  <si>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</si>
  <si>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</si>
  <si>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</si>
  <si>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</si>
  <si>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</si>
  <si>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</si>
  <si>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</si>
  <si>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</si>
  <si>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</si>
  <si>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</si>
  <si>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</si>
  <si>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</si>
  <si>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</si>
  <si>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</si>
  <si>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</si>
  <si>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</si>
  <si>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</si>
  <si>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</si>
  <si>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</si>
  <si>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</si>
  <si>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</si>
  <si>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</si>
  <si>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</si>
  <si>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</si>
  <si>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</si>
  <si>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</si>
  <si>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</si>
  <si>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</si>
  <si>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</si>
  <si>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</si>
  <si>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</si>
  <si>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</si>
  <si>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</si>
  <si>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</si>
  <si>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</si>
  <si>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</si>
  <si>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</si>
  <si>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</si>
  <si>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</si>
  <si>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</si>
  <si>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</si>
  <si>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</si>
  <si>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</si>
  <si>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</si>
  <si>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</si>
  <si>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</si>
  <si>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</si>
  <si>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</si>
  <si>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</si>
  <si>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</si>
  <si>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</si>
  <si>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</si>
  <si>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</si>
  <si>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</si>
  <si>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</si>
  <si>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</si>
  <si>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</si>
  <si>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</si>
  <si>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</si>
  <si>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</si>
  <si>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</si>
  <si>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</si>
  <si>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</si>
  <si>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</si>
  <si>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</si>
  <si>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</si>
  <si>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</si>
  <si>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</si>
  <si>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</si>
  <si>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</si>
  <si>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</si>
  <si>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</si>
  <si>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</si>
  <si>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</si>
  <si>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</si>
  <si>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</si>
  <si>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</si>
  <si>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</si>
  <si>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</si>
  <si>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</si>
  <si>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</si>
  <si>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</si>
  <si>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</si>
  <si>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</si>
  <si>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</si>
  <si>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</si>
  <si>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</si>
  <si>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</si>
  <si>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</si>
  <si>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</si>
  <si>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</si>
  <si>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</si>
  <si>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</si>
  <si>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</si>
  <si>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</si>
  <si>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</si>
  <si>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</si>
  <si>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</si>
  <si>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</si>
  <si>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</si>
  <si>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</si>
  <si>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</si>
  <si>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</si>
  <si>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</si>
  <si>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</si>
  <si>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</si>
  <si>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</si>
  <si>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</si>
  <si>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</si>
  <si>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</si>
  <si>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</si>
  <si>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</si>
  <si>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</si>
  <si>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</si>
  <si>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</si>
  <si>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</si>
  <si>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</si>
  <si>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</si>
  <si>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</si>
  <si>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</si>
  <si>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</si>
  <si>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</si>
  <si>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</si>
  <si>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</si>
  <si>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</si>
  <si>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</si>
  <si>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</si>
  <si>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</si>
  <si>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</si>
  <si>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</si>
  <si>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</si>
  <si>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</si>
  <si>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</si>
  <si>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</si>
  <si>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</si>
  <si>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</si>
  <si>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</si>
  <si>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</si>
  <si>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</si>
  <si>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</si>
  <si>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</si>
  <si>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</si>
  <si>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</si>
  <si>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</si>
  <si>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</si>
  <si>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</si>
  <si>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</si>
  <si>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</si>
  <si>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</si>
  <si>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</si>
  <si>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</si>
  <si>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</si>
  <si>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</si>
  <si>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</si>
  <si>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</si>
  <si>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</si>
  <si>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</si>
  <si>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</si>
  <si>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</si>
  <si>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</si>
  <si>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</si>
  <si>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</si>
  <si>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</si>
  <si>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</si>
  <si>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</si>
  <si>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</si>
  <si>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</si>
  <si>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</si>
  <si>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</si>
  <si>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</si>
  <si>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</si>
  <si>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</si>
  <si>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</si>
  <si>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</si>
  <si>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</si>
  <si>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</si>
  <si>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</si>
  <si>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</si>
  <si>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</si>
  <si>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</si>
  <si>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</si>
  <si>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</si>
  <si>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</si>
  <si>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</si>
  <si>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</si>
  <si>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</si>
  <si>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</si>
  <si>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</si>
  <si>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</si>
  <si>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</si>
  <si>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</si>
  <si>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</si>
  <si>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</si>
  <si>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</si>
  <si>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</si>
  <si>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</si>
  <si>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</si>
  <si>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</si>
  <si>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</si>
  <si>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</si>
  <si>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</si>
  <si>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</si>
  <si>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</si>
  <si>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</si>
  <si>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</si>
  <si>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</si>
  <si>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</si>
  <si>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</si>
  <si>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</si>
  <si>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</si>
  <si>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</si>
  <si>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</si>
  <si>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</si>
  <si>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</si>
  <si>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</si>
  <si>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</si>
  <si>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</si>
  <si>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</si>
  <si>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</si>
  <si>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</si>
  <si>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</si>
  <si>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</si>
  <si>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</si>
  <si>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</si>
  <si>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</si>
  <si>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</si>
  <si>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</si>
  <si>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</si>
  <si>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</si>
  <si>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</si>
  <si>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</si>
  <si>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</si>
  <si>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</si>
  <si>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</si>
  <si>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</si>
  <si>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</si>
  <si>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</si>
  <si>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</si>
  <si>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</si>
  <si>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</si>
  <si>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</si>
  <si>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</si>
  <si>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</si>
  <si>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</si>
  <si>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</si>
  <si>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</si>
  <si>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</si>
  <si>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</si>
  <si>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</si>
  <si>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</si>
  <si>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</si>
  <si>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</si>
  <si>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</si>
  <si>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</si>
  <si>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</si>
  <si>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</si>
  <si>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</si>
  <si>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</si>
  <si>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</si>
  <si>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</si>
  <si>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</si>
  <si>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</si>
  <si>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</si>
  <si>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</si>
  <si>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</si>
  <si>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</si>
  <si>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</si>
  <si>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</si>
  <si>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</si>
  <si>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</si>
  <si>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</si>
  <si>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</si>
  <si>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</si>
  <si>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</si>
  <si>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</si>
  <si>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</si>
  <si>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</si>
  <si>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</si>
  <si>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</si>
  <si>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</si>
  <si>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</si>
  <si>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</si>
  <si>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</si>
  <si>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</si>
  <si>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</si>
  <si>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</si>
  <si>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</si>
  <si>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</si>
  <si>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</si>
  <si>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</si>
  <si>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</si>
  <si>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</si>
  <si>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</si>
  <si>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</si>
  <si>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</si>
  <si>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</si>
  <si>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</si>
  <si>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</si>
  <si>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</si>
  <si>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</si>
  <si>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</si>
  <si>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</si>
  <si>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</si>
  <si>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</si>
  <si>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</si>
  <si>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</si>
  <si>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</si>
  <si>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</si>
  <si>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</si>
  <si>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</si>
  <si>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</si>
  <si>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</si>
  <si>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</si>
  <si>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</si>
  <si>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</si>
  <si>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</si>
  <si>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</si>
  <si>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</si>
  <si>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</si>
  <si>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</si>
  <si>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</si>
  <si>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</si>
  <si>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</si>
  <si>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</si>
  <si>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</si>
  <si>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</si>
  <si>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</si>
  <si>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</si>
  <si>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</si>
  <si>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</si>
  <si>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</si>
  <si>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</si>
  <si>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</si>
  <si>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</si>
  <si>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</si>
  <si>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</si>
  <si>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</si>
  <si>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</si>
  <si>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</si>
  <si>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</si>
  <si>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</si>
  <si>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</si>
  <si>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</si>
  <si>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</si>
  <si>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</si>
  <si>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</si>
  <si>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</si>
  <si>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</si>
  <si>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</si>
  <si>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</si>
  <si>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</si>
  <si>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</si>
  <si>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</si>
  <si>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</si>
  <si>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</si>
  <si>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</si>
  <si>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</si>
  <si>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</si>
  <si>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</si>
  <si>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</si>
  <si>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</si>
  <si>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</si>
  <si>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</si>
  <si>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</si>
  <si>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</si>
  <si>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</si>
  <si>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</si>
  <si>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</si>
  <si>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</si>
  <si>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</si>
  <si>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</si>
  <si>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</si>
  <si>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</si>
  <si>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</si>
  <si>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</si>
  <si>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</si>
  <si>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</si>
  <si>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</si>
  <si>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</si>
  <si>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</si>
  <si>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</si>
  <si>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</si>
  <si>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</si>
  <si>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</si>
  <si>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</si>
  <si>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</si>
  <si>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</si>
  <si>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</si>
  <si>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</si>
  <si>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</si>
  <si>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</si>
  <si>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</si>
  <si>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</si>
  <si>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</si>
  <si>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</si>
  <si>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</si>
  <si>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</si>
  <si>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</si>
  <si>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</si>
  <si>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</si>
  <si>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</si>
  <si>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</si>
  <si>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</si>
  <si>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</si>
  <si>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</si>
  <si>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</si>
  <si>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</si>
  <si>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</si>
  <si>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</si>
  <si>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</si>
  <si>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</si>
  <si>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</si>
  <si>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</si>
  <si>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</si>
  <si>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</si>
  <si>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</si>
  <si>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</si>
  <si>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</si>
  <si>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</si>
  <si>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</si>
  <si>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</si>
  <si>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</si>
  <si>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</si>
  <si>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</si>
  <si>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</si>
  <si>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</si>
  <si>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</si>
  <si>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</si>
  <si>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</si>
  <si>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</si>
  <si>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</si>
  <si>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</si>
  <si>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</si>
  <si>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</si>
  <si>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</si>
  <si>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</si>
  <si>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</si>
  <si>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</si>
  <si>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</si>
  <si>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</si>
  <si>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</si>
  <si>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</si>
  <si>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</si>
  <si>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</si>
  <si>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</si>
  <si>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</si>
  <si>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</si>
  <si>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</si>
  <si>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</si>
  <si>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</si>
  <si>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</si>
  <si>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</si>
  <si>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</si>
  <si>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</si>
  <si>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</si>
  <si>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</si>
  <si>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</si>
  <si>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</si>
  <si>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</si>
  <si>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</si>
  <si>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</si>
  <si>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</si>
  <si>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</si>
  <si>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</si>
  <si>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</si>
  <si>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</si>
  <si>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</si>
  <si>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</si>
  <si>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</si>
  <si>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</si>
  <si>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</si>
  <si>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</si>
  <si>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</si>
  <si>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</si>
  <si>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</si>
  <si>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</si>
  <si>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</si>
  <si>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</si>
  <si>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</si>
  <si>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</si>
  <si>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</si>
  <si>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</si>
  <si>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</si>
  <si>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</si>
  <si>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</si>
  <si>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</si>
  <si>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</si>
  <si>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</si>
  <si>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</si>
  <si>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</si>
  <si>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</si>
  <si>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</si>
  <si>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</si>
  <si>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</si>
  <si>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</si>
  <si>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</si>
  <si>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</si>
  <si>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</si>
  <si>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</si>
  <si>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</si>
  <si>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</si>
  <si>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</si>
  <si>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</si>
  <si>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</si>
  <si>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</si>
  <si>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</si>
  <si>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</si>
  <si>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</si>
  <si>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</si>
  <si>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</si>
  <si>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</si>
  <si>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</si>
  <si>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</si>
  <si>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</si>
  <si>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</si>
  <si>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</si>
  <si>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</si>
  <si>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</si>
  <si>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</si>
  <si>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</si>
  <si>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</si>
  <si>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</si>
  <si>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</si>
  <si>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</si>
  <si>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</si>
  <si>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</si>
  <si>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</si>
  <si>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</si>
  <si>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</si>
  <si>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</si>
  <si>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</si>
  <si>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</si>
  <si>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</si>
  <si>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</si>
  <si>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</si>
  <si>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</si>
  <si>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</si>
  <si>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</si>
  <si>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</si>
  <si>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</si>
  <si>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</si>
  <si>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</si>
  <si>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</si>
  <si>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</si>
  <si>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</si>
  <si>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</si>
  <si>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</si>
  <si>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</si>
  <si>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</si>
  <si>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</si>
  <si>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</si>
  <si>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</si>
  <si>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</si>
  <si>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</si>
  <si>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</si>
  <si>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</si>
  <si>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</si>
  <si>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</si>
  <si>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</si>
  <si>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</si>
  <si>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</si>
  <si>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</si>
  <si>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</si>
  <si>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</si>
  <si>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</si>
  <si>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</si>
  <si>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</si>
  <si>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</si>
  <si>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</si>
  <si>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</si>
  <si>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</si>
  <si>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</si>
  <si>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</si>
  <si>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</si>
  <si>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</si>
  <si>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</si>
  <si>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</si>
  <si>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</si>
  <si>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</si>
  <si>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</si>
  <si>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</si>
  <si>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</si>
  <si>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</si>
  <si>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</si>
  <si>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</si>
  <si>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</si>
  <si>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</si>
  <si>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</si>
  <si>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</si>
  <si>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</si>
  <si>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</si>
  <si>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</si>
  <si>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</si>
  <si>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</si>
  <si>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</si>
  <si>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</si>
  <si>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</si>
  <si>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</si>
  <si>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</si>
  <si>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</si>
  <si>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</si>
  <si>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</si>
  <si>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</si>
  <si>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</si>
  <si>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</si>
  <si>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</si>
  <si>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</si>
  <si>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</si>
  <si>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</si>
  <si>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</si>
  <si>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</si>
  <si>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</si>
  <si>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</si>
  <si>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</si>
  <si>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</si>
  <si>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</si>
  <si>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</si>
  <si>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</si>
  <si>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</si>
  <si>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</si>
  <si>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</si>
  <si>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</si>
  <si>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</si>
  <si>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</si>
  <si>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</si>
  <si>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</si>
  <si>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</si>
  <si>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</si>
  <si>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</si>
  <si>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</si>
  <si>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</si>
  <si>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</si>
  <si>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</si>
  <si>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</si>
  <si>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</si>
  <si>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</si>
  <si>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</si>
  <si>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</si>
  <si>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</si>
  <si>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</si>
  <si>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</si>
  <si>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</si>
  <si>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</si>
  <si>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</si>
  <si>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</si>
  <si>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</si>
  <si>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</si>
  <si>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</si>
  <si>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</si>
  <si>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</si>
  <si>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</si>
  <si>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</si>
  <si>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</si>
  <si>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</si>
  <si>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</si>
  <si>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</si>
  <si>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</si>
  <si>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</si>
  <si>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</si>
  <si>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</si>
  <si>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</si>
  <si>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</si>
  <si>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</si>
  <si>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</si>
  <si>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</si>
  <si>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</si>
  <si>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</si>
  <si>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</si>
  <si>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</si>
  <si>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</si>
  <si>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</si>
  <si>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</si>
  <si>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</si>
  <si>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</si>
  <si>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</si>
  <si>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</si>
  <si>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</si>
  <si>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</si>
  <si>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</si>
  <si>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</si>
  <si>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</si>
  <si>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</si>
  <si>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</si>
  <si>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</si>
  <si>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</si>
  <si>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</si>
  <si>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</si>
  <si>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</si>
  <si>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</si>
  <si>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</si>
  <si>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</si>
  <si>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</si>
  <si>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</si>
  <si>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</si>
  <si>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</si>
  <si>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</si>
  <si>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</si>
  <si>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</si>
  <si>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</si>
  <si>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</si>
  <si>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</si>
  <si>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</si>
  <si>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</si>
  <si>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</si>
  <si>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</si>
  <si>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</si>
  <si>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</si>
  <si>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</si>
  <si>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</si>
  <si>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</si>
  <si>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</si>
  <si>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</si>
  <si>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</si>
  <si>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</si>
  <si>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</si>
  <si>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</si>
  <si>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</si>
  <si>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</si>
  <si>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</si>
  <si>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</si>
  <si>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</si>
  <si>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</si>
  <si>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</si>
  <si>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</si>
  <si>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</si>
  <si>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</si>
  <si>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</si>
  <si>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</si>
  <si>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</si>
  <si>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</si>
  <si>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</si>
  <si>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</si>
  <si>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</si>
  <si>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</si>
  <si>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</si>
  <si>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</si>
  <si>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</si>
  <si>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</si>
  <si>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</si>
  <si>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</si>
  <si>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</si>
  <si>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</si>
  <si>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</si>
  <si>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</si>
  <si>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</si>
  <si>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</si>
  <si>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</si>
  <si>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</si>
  <si>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</si>
  <si>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</si>
  <si>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</si>
  <si>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</si>
  <si>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</si>
  <si>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</si>
  <si>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</si>
  <si>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</si>
  <si>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</si>
  <si>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</si>
  <si>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</si>
  <si>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</si>
  <si>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</si>
  <si>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</si>
  <si>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</si>
  <si>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</si>
  <si>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</si>
  <si>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</si>
  <si>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</si>
  <si>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</si>
  <si>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</si>
  <si>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</si>
  <si>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</si>
  <si>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</si>
  <si>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</si>
  <si>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</si>
  <si>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</si>
  <si>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</si>
  <si>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</si>
  <si>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</si>
  <si>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</si>
  <si>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</si>
  <si>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</si>
  <si>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</si>
  <si>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</si>
  <si>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</si>
  <si>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</si>
  <si>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</si>
  <si>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</si>
  <si>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</si>
  <si>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</si>
  <si>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</si>
  <si>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</si>
  <si>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</si>
  <si>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</si>
  <si>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</si>
  <si>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</si>
  <si>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</si>
  <si>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</si>
  <si>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</si>
  <si>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</si>
  <si>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</si>
  <si>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</si>
  <si>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</si>
  <si>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</si>
  <si>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</si>
  <si>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</si>
  <si>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</si>
  <si>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</si>
  <si>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</si>
  <si>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</si>
  <si>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</si>
  <si>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</si>
  <si>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</si>
  <si>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</si>
  <si>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</si>
  <si>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</si>
  <si>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</si>
  <si>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</si>
  <si>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</si>
  <si>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</si>
  <si>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</si>
  <si>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</si>
  <si>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</si>
  <si>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</si>
  <si>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</si>
  <si>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</si>
  <si>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</si>
  <si>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</si>
  <si>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</si>
  <si>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</si>
  <si>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</si>
  <si>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</si>
  <si>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</si>
  <si>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</si>
  <si>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</si>
  <si>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</si>
  <si>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</si>
  <si>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</si>
  <si>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</si>
  <si>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</si>
  <si>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</si>
  <si>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</si>
  <si>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</si>
  <si>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</si>
  <si>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</si>
  <si>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</si>
  <si>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</si>
  <si>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</si>
  <si>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</si>
  <si>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</si>
  <si>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</si>
  <si>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</si>
  <si>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</si>
  <si>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</si>
  <si>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</si>
  <si>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</si>
  <si>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</si>
  <si>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</si>
  <si>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</si>
  <si>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</si>
  <si>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</si>
  <si>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</si>
  <si>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</si>
  <si>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</si>
  <si>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</si>
  <si>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</si>
  <si>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</si>
  <si>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</si>
  <si>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</si>
  <si>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</si>
  <si>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</si>
  <si>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</si>
  <si>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</si>
  <si>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</si>
  <si>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</si>
  <si>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</si>
  <si>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</si>
  <si>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</si>
  <si>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</si>
  <si>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</si>
  <si>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</si>
  <si>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</si>
  <si>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</si>
  <si>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</si>
  <si>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</si>
  <si>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</si>
  <si>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</si>
  <si>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</si>
  <si>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</si>
  <si>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</si>
  <si>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</si>
  <si>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</si>
  <si>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</si>
  <si>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</si>
  <si>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</si>
  <si>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</si>
  <si>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</si>
  <si>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</si>
  <si>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</si>
  <si>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</si>
  <si>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</si>
  <si>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</si>
  <si>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</si>
  <si>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</si>
  <si>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</si>
  <si>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</si>
  <si>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</si>
  <si>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</si>
  <si>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</si>
  <si>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</si>
  <si>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</si>
  <si>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</si>
  <si>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</si>
  <si>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</si>
  <si>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</si>
  <si>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</si>
  <si>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</si>
  <si>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</si>
  <si>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</si>
  <si>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</si>
  <si>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</si>
  <si>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</si>
  <si>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</si>
  <si>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</si>
  <si>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</si>
  <si>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</si>
  <si>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</si>
  <si>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</si>
  <si>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</si>
  <si>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</si>
  <si>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</si>
  <si>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</si>
  <si>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</si>
  <si>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</si>
  <si>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</si>
  <si>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</si>
  <si>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</si>
  <si>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</si>
  <si>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</si>
  <si>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</si>
  <si>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</si>
  <si>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</si>
  <si>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</si>
  <si>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</si>
  <si>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</si>
  <si>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</si>
  <si>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</si>
  <si>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</si>
  <si>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</si>
  <si>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</si>
  <si>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</si>
  <si>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</si>
  <si>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</si>
  <si>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</si>
  <si>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</si>
  <si>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</si>
  <si>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</si>
  <si>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</si>
  <si>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</si>
  <si>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</si>
  <si>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</si>
  <si>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</si>
  <si>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</si>
  <si>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</si>
  <si>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</si>
  <si>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</si>
  <si>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</si>
  <si>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</si>
  <si>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</si>
  <si>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</si>
  <si>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</si>
  <si>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</si>
  <si>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</si>
  <si>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</si>
  <si>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</si>
  <si>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</si>
  <si>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</si>
  <si>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</si>
  <si>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</si>
  <si>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</si>
  <si>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</si>
  <si>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</si>
  <si>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</si>
  <si>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</si>
  <si>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</si>
  <si>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</si>
  <si>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</si>
  <si>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</si>
  <si>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</si>
  <si>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</si>
  <si>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</si>
  <si>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</si>
  <si>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</si>
  <si>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</si>
  <si>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</si>
  <si>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</si>
  <si>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</si>
  <si>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</si>
  <si>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</si>
  <si>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</si>
  <si>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</si>
  <si>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</si>
  <si>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</si>
  <si>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</si>
  <si>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</si>
  <si>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</si>
  <si>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</si>
  <si>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</si>
  <si>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</si>
  <si>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</si>
  <si>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</si>
  <si>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</si>
  <si>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</si>
  <si>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</si>
  <si>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</si>
  <si>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</si>
  <si>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</si>
  <si>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</si>
  <si>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</si>
  <si>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</si>
  <si>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</si>
  <si>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</si>
  <si>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</si>
  <si>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</si>
  <si>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</si>
  <si>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</si>
  <si>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</si>
  <si>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</si>
  <si>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</si>
  <si>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</si>
  <si>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</si>
  <si>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</si>
  <si>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</si>
  <si>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</si>
  <si>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</si>
  <si>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</si>
  <si>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</si>
  <si>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</si>
  <si>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</si>
  <si>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</si>
  <si>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</si>
  <si>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</si>
  <si>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</si>
  <si>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</si>
  <si>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</si>
  <si>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</si>
  <si>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</si>
  <si>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</si>
  <si>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</si>
  <si>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</si>
  <si>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</si>
  <si>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</si>
  <si>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</si>
  <si>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</si>
  <si>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</si>
  <si>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</si>
  <si>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</si>
  <si>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</si>
  <si>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</si>
  <si>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</si>
  <si>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</si>
  <si>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</si>
  <si>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</si>
  <si>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</si>
  <si>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</si>
  <si>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</si>
  <si>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</si>
  <si>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</si>
  <si>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</si>
  <si>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</si>
  <si>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</si>
  <si>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</si>
  <si>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</si>
  <si>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</si>
  <si>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</si>
  <si>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</si>
  <si>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</si>
  <si>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</si>
  <si>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</si>
  <si>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</si>
  <si>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</si>
  <si>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</si>
  <si>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</si>
  <si>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</si>
  <si>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</si>
  <si>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</si>
  <si>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</si>
  <si>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</si>
  <si>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</si>
  <si>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</si>
  <si>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</si>
  <si>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</si>
  <si>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</si>
  <si>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</si>
  <si>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</si>
  <si>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</si>
  <si>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</si>
  <si>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</si>
  <si>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</si>
  <si>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</si>
  <si>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</si>
  <si>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</si>
  <si>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</si>
  <si>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</si>
  <si>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</si>
  <si>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</si>
  <si>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</si>
  <si>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</si>
  <si>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</si>
  <si>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</si>
  <si>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</si>
  <si>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</si>
  <si>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</si>
  <si>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</si>
  <si>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</si>
  <si>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</si>
  <si>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</si>
  <si>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</si>
  <si>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</si>
  <si>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</si>
  <si>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</si>
  <si>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</si>
  <si>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</si>
  <si>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</si>
  <si>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</si>
  <si>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</si>
  <si>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</si>
  <si>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</si>
  <si>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</si>
  <si>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</si>
  <si>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</si>
  <si>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</si>
  <si>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</si>
  <si>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</si>
  <si>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</si>
  <si>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</si>
  <si>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</si>
  <si>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</si>
  <si>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</si>
  <si>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</si>
  <si>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</si>
  <si>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</si>
  <si>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</si>
  <si>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</si>
  <si>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</si>
  <si>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</si>
  <si>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</si>
  <si>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</si>
  <si>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</si>
  <si>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</si>
  <si>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</si>
  <si>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</si>
  <si>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</si>
  <si>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</si>
  <si>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</si>
  <si>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</si>
  <si>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</si>
  <si>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</si>
  <si>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</si>
  <si>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</si>
  <si>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</si>
  <si>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</si>
  <si>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</si>
  <si>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</si>
  <si>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</si>
  <si>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</si>
  <si>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</si>
  <si>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</si>
  <si>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</si>
  <si>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</si>
  <si>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</si>
  <si>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</si>
  <si>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</si>
  <si>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</si>
  <si>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</si>
  <si>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</si>
  <si>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</si>
  <si>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</si>
  <si>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</si>
  <si>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</si>
  <si>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</si>
  <si>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</si>
  <si>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</si>
  <si>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</si>
  <si>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</si>
  <si>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</si>
  <si>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</si>
  <si>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</si>
  <si>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</si>
  <si>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</si>
  <si>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</si>
  <si>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</si>
  <si>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</si>
  <si>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</si>
  <si>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</si>
  <si>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</si>
  <si>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</si>
  <si>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</si>
  <si>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</si>
  <si>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</si>
  <si>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</si>
  <si>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</si>
  <si>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</si>
  <si>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</si>
  <si>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</si>
  <si>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</si>
  <si>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</si>
  <si>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</si>
  <si>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</si>
  <si>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</si>
  <si>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</si>
  <si>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</si>
  <si>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</si>
  <si>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</si>
  <si>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</si>
  <si>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</si>
  <si>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</si>
  <si>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</si>
  <si>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</si>
  <si>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</si>
  <si>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</si>
  <si>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</si>
  <si>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</si>
  <si>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</si>
  <si>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</si>
  <si>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</si>
  <si>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</si>
  <si>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</si>
  <si>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</si>
  <si>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</si>
  <si>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</si>
  <si>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</si>
  <si>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</si>
  <si>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</si>
  <si>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</si>
  <si>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</si>
  <si>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</si>
  <si>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</si>
  <si>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</si>
  <si>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</si>
  <si>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</si>
  <si>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</si>
  <si>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</si>
  <si>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</si>
  <si>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</si>
  <si>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</si>
  <si>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</si>
  <si>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</si>
  <si>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</si>
  <si>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</si>
  <si>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</si>
  <si>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</si>
  <si>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</si>
  <si>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</si>
  <si>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</si>
  <si>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</si>
  <si>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</si>
  <si>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</si>
  <si>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</si>
  <si>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</si>
  <si>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</si>
  <si>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</si>
  <si>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</si>
  <si>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</si>
  <si>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</si>
  <si>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</si>
  <si>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</si>
  <si>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</si>
  <si>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</si>
  <si>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</si>
  <si>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</si>
  <si>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</si>
  <si>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</si>
  <si>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</si>
  <si>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</si>
  <si>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</si>
  <si>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</si>
  <si>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</si>
  <si>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</si>
  <si>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</si>
  <si>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</si>
  <si>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</si>
  <si>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</si>
  <si>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</si>
  <si>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</si>
  <si>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</si>
  <si>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</si>
  <si>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</si>
  <si>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</si>
  <si>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</si>
  <si>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</si>
  <si>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</si>
  <si>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</si>
  <si>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</si>
  <si>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</si>
  <si>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</si>
  <si>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</si>
  <si>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</si>
  <si>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</si>
  <si>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</si>
  <si>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</si>
  <si>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</si>
  <si>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</si>
  <si>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</si>
  <si>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</si>
  <si>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</si>
  <si>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</si>
  <si>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</si>
  <si>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</si>
  <si>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</si>
  <si>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</si>
  <si>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</si>
  <si>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</si>
  <si>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</si>
  <si>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</si>
  <si>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</si>
  <si>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</si>
  <si>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</si>
  <si>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</si>
  <si>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</si>
  <si>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</si>
  <si>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</si>
  <si>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</si>
  <si>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</si>
  <si>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</si>
  <si>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</si>
  <si>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</si>
  <si>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</si>
  <si>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</si>
  <si>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</si>
  <si>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</si>
  <si>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</si>
  <si>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</si>
  <si>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</si>
  <si>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</si>
  <si>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</si>
  <si>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</si>
  <si>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</si>
  <si>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</si>
  <si>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</si>
  <si>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</si>
  <si>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</si>
  <si>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</si>
  <si>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</si>
  <si>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</si>
  <si>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</si>
  <si>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</si>
  <si>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</si>
  <si>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</si>
  <si>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</si>
  <si>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</si>
  <si>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</si>
  <si>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</si>
  <si>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</si>
  <si>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</si>
  <si>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</si>
  <si>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</si>
  <si>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</si>
  <si>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</si>
  <si>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</si>
  <si>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</si>
  <si>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</si>
  <si>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</si>
  <si>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</si>
  <si>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</si>
  <si>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</si>
  <si>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</si>
  <si>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</si>
  <si>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</si>
  <si>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</si>
  <si>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</si>
  <si>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</si>
  <si>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</si>
  <si>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</si>
  <si>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</si>
  <si>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</si>
  <si>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</si>
  <si>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</si>
  <si>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</si>
  <si>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</si>
  <si>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</si>
  <si>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</si>
  <si>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</si>
  <si>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</si>
  <si>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</si>
  <si>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</si>
  <si>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</si>
  <si>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</si>
  <si>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</si>
  <si>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</si>
  <si>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</si>
  <si>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</si>
  <si>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</si>
  <si>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</si>
  <si>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</si>
  <si>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</si>
  <si>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</si>
  <si>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</si>
  <si>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</si>
  <si>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</si>
  <si>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</si>
  <si>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</si>
  <si>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</si>
  <si>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</si>
  <si>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</si>
  <si>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</si>
  <si>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</si>
  <si>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</si>
  <si>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</si>
  <si>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</si>
  <si>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</si>
  <si>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</si>
  <si>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</si>
  <si>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</si>
  <si>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</si>
  <si>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</si>
  <si>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</si>
  <si>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</si>
  <si>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</si>
  <si>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</si>
  <si>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</si>
  <si>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</si>
  <si>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</si>
  <si>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</si>
  <si>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</si>
  <si>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</si>
  <si>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</si>
  <si>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</si>
  <si>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</si>
  <si>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</si>
  <si>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</si>
  <si>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</si>
  <si>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</si>
  <si>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</si>
  <si>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</si>
  <si>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</si>
  <si>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</si>
  <si>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</si>
  <si>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</si>
  <si>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</si>
  <si>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</si>
  <si>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</si>
  <si>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</si>
  <si>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</si>
  <si>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</si>
  <si>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</si>
  <si>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</si>
  <si>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</si>
  <si>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</si>
  <si>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</si>
  <si>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</si>
  <si>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</si>
  <si>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</si>
  <si>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</si>
  <si>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</si>
  <si>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</si>
  <si>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</si>
  <si>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</si>
  <si>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</si>
  <si>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</si>
  <si>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</si>
  <si>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</si>
  <si>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</si>
  <si>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</si>
  <si>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</si>
  <si>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</si>
  <si>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</si>
  <si>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</si>
  <si>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</si>
  <si>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</si>
  <si>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</si>
  <si>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</si>
  <si>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</si>
  <si>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</si>
  <si>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</si>
  <si>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</si>
  <si>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</si>
  <si>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</si>
  <si>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</si>
  <si>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</si>
  <si>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</si>
  <si>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</si>
  <si>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</si>
  <si>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</si>
  <si>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</si>
  <si>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</si>
  <si>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</si>
  <si>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</si>
  <si>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</si>
  <si>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</si>
  <si>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</si>
  <si>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</si>
  <si>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</si>
  <si>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</si>
  <si>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</si>
  <si>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</si>
  <si>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</si>
  <si>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</si>
  <si>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</si>
  <si>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</si>
  <si>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</si>
  <si>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</si>
  <si>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</si>
  <si>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</si>
  <si>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</si>
  <si>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</si>
  <si>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</si>
  <si>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</si>
  <si>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</si>
  <si>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</si>
  <si>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</si>
  <si>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</si>
  <si>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</si>
  <si>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</si>
  <si>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</si>
  <si>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</si>
  <si>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</si>
  <si>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</si>
  <si>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</si>
  <si>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</si>
  <si>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</si>
  <si>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</si>
  <si>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</si>
  <si>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</si>
  <si>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</si>
  <si>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</si>
  <si>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</si>
  <si>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</si>
  <si>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</si>
  <si>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</si>
  <si>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</si>
  <si>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</si>
  <si>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</si>
  <si>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</si>
  <si>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</si>
  <si>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</si>
  <si>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</si>
  <si>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</si>
  <si>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</si>
  <si>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</si>
  <si>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</si>
  <si>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</si>
  <si>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</si>
  <si>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</si>
  <si>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</si>
  <si>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</si>
  <si>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</si>
  <si>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</si>
  <si>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</si>
  <si>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</si>
  <si>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</si>
  <si>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</si>
  <si>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</si>
  <si>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</si>
  <si>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</si>
  <si>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</si>
  <si>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</si>
  <si>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</si>
  <si>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</si>
  <si>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</si>
  <si>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</si>
  <si>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</si>
  <si>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</si>
  <si>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</si>
  <si>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</si>
  <si>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</si>
  <si>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</si>
  <si>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</si>
  <si>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</si>
  <si>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</si>
  <si>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</si>
  <si>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</si>
  <si>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</si>
  <si>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</si>
  <si>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</si>
  <si>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</si>
  <si>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</si>
  <si>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</si>
  <si>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</si>
  <si>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</si>
  <si>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</si>
  <si>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</si>
  <si>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</si>
  <si>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</si>
  <si>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</si>
  <si>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</si>
  <si>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</si>
  <si>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</si>
  <si>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</si>
  <si>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</si>
  <si>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</si>
  <si>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</si>
  <si>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</si>
  <si>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</si>
  <si>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</si>
  <si>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</si>
  <si>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</si>
  <si>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</si>
  <si>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</si>
  <si>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</si>
  <si>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</si>
  <si>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</si>
  <si>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</si>
  <si>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</si>
  <si>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</si>
  <si>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</si>
  <si>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</si>
  <si>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</si>
  <si>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</si>
  <si>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</si>
  <si>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</si>
  <si>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</si>
  <si>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</si>
  <si>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</si>
  <si>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</si>
  <si>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</si>
  <si>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</si>
  <si>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</si>
  <si>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</si>
  <si>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</si>
  <si>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</si>
  <si>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</si>
  <si>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</si>
  <si>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</si>
  <si>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</si>
  <si>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</si>
  <si>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</si>
  <si>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</si>
  <si>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</si>
  <si>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</si>
  <si>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</si>
  <si>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</si>
  <si>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</si>
  <si>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</si>
  <si>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</si>
  <si>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</si>
  <si>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</si>
  <si>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</si>
  <si>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</si>
  <si>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</si>
  <si>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</si>
  <si>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</si>
  <si>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</si>
  <si>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</si>
  <si>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</si>
  <si>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</si>
  <si>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</si>
  <si>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</si>
  <si>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</si>
  <si>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</si>
  <si>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</si>
  <si>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</si>
  <si>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</si>
  <si>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</si>
  <si>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</si>
  <si>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</si>
  <si>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</si>
  <si>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</si>
  <si>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</si>
  <si>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</si>
  <si>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</si>
  <si>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</si>
  <si>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</si>
  <si>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</si>
  <si>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</si>
  <si>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</si>
  <si>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</si>
  <si>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</si>
  <si>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</si>
  <si>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</si>
  <si>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</si>
  <si>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</si>
  <si>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</si>
  <si>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</si>
  <si>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</si>
  <si>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</si>
  <si>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</si>
  <si>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</si>
  <si>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</si>
  <si>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</si>
  <si>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</si>
  <si>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</si>
  <si>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</si>
  <si>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</si>
  <si>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</si>
  <si>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</si>
  <si>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</si>
  <si>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</si>
  <si>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</si>
  <si>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</si>
  <si>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</si>
  <si>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</si>
  <si>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</si>
  <si>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</si>
  <si>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</si>
  <si>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</si>
  <si>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</si>
  <si>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</si>
  <si>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</si>
  <si>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</si>
  <si>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</si>
  <si>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</si>
  <si>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</si>
  <si>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</si>
  <si>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</si>
  <si>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</si>
  <si>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</si>
  <si>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</si>
  <si>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</si>
  <si>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</si>
  <si>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</si>
  <si>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</si>
  <si>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</si>
  <si>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</si>
  <si>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</si>
  <si>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</si>
  <si>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</si>
  <si>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</si>
  <si>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</si>
  <si>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</si>
  <si>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</si>
  <si>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</si>
  <si>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</si>
  <si>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</si>
  <si>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</si>
  <si>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</si>
  <si>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</si>
  <si>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</si>
  <si>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</si>
  <si>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</si>
  <si>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</si>
  <si>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</si>
  <si>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</si>
  <si>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</si>
  <si>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</si>
  <si>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</si>
  <si>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</si>
  <si>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</si>
  <si>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</si>
  <si>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</si>
  <si>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</si>
  <si>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</si>
  <si>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</si>
  <si>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</si>
  <si>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</si>
  <si>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</si>
  <si>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</si>
  <si>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</si>
  <si>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</si>
  <si>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</si>
  <si>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</si>
  <si>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</si>
  <si>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</si>
  <si>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</si>
  <si>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</si>
  <si>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</si>
  <si>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</si>
  <si>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</si>
  <si>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</si>
  <si>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</si>
  <si>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</si>
  <si>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</si>
  <si>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</si>
  <si>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</si>
  <si>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</si>
  <si>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</si>
  <si>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</si>
  <si>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</si>
  <si>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</si>
  <si>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</si>
  <si>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</si>
  <si>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</si>
  <si>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</si>
  <si>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</si>
  <si>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</si>
  <si>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</si>
  <si>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</si>
  <si>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</si>
  <si>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</si>
  <si>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</si>
  <si>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</si>
  <si>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</si>
  <si>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</si>
  <si>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</si>
  <si>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</si>
  <si>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</si>
  <si>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</si>
  <si>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</si>
  <si>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</si>
  <si>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</si>
  <si>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</si>
  <si>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</si>
  <si>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</si>
  <si>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</si>
  <si>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</si>
  <si>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</si>
  <si>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</si>
  <si>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</si>
  <si>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</si>
  <si>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</si>
  <si>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</si>
  <si>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</si>
  <si>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</si>
  <si>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</si>
  <si>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</si>
  <si>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</si>
  <si>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</si>
  <si>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</si>
  <si>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</si>
  <si>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</si>
  <si>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</si>
  <si>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</si>
  <si>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</si>
  <si>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</si>
  <si>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</si>
  <si>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</si>
  <si>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</si>
  <si>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</si>
  <si>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</si>
  <si>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</si>
  <si>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</si>
  <si>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</si>
  <si>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</si>
  <si>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</si>
  <si>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</si>
  <si>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</si>
  <si>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</si>
  <si>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</si>
  <si>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</si>
  <si>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</si>
  <si>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</si>
  <si>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</si>
  <si>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</si>
  <si>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</si>
  <si>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</si>
  <si>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</si>
  <si>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</si>
  <si>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</si>
  <si>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</si>
  <si>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</si>
  <si>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</si>
  <si>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</si>
  <si>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</si>
  <si>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</si>
  <si>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</si>
  <si>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</si>
  <si>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</si>
  <si>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</si>
  <si>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</si>
  <si>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</si>
  <si>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</si>
  <si>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</si>
  <si>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</si>
  <si>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</si>
  <si>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</si>
  <si>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</si>
  <si>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</si>
  <si>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</si>
  <si>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</si>
  <si>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</si>
  <si>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</si>
  <si>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</si>
  <si>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</si>
  <si>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</si>
  <si>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</si>
  <si>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</si>
  <si>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</si>
  <si>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</si>
  <si>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</si>
  <si>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</si>
  <si>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</si>
  <si>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</si>
  <si>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</si>
  <si>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</si>
  <si>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</si>
  <si>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</si>
  <si>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</si>
  <si>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</si>
  <si>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</si>
  <si>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</si>
  <si>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</si>
  <si>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</si>
  <si>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</si>
  <si>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</si>
  <si>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</si>
  <si>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</si>
  <si>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</si>
  <si>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</si>
  <si>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</si>
  <si>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</si>
  <si>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</si>
  <si>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</si>
  <si>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</si>
  <si>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</si>
  <si>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</si>
  <si>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</si>
  <si>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</si>
  <si>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</si>
  <si>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</si>
  <si>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</si>
  <si>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</si>
  <si>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</si>
  <si>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</si>
  <si>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</si>
  <si>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</si>
  <si>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</si>
  <si>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</si>
  <si>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</si>
  <si>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</si>
  <si>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</si>
  <si>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</si>
  <si>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</si>
  <si>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</si>
  <si>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</si>
  <si>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</si>
  <si>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</si>
  <si>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</si>
  <si>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</si>
  <si>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</si>
  <si>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</si>
  <si>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</si>
  <si>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</si>
  <si>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</si>
  <si>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</si>
  <si>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</si>
  <si>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</si>
  <si>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</si>
  <si>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</si>
  <si>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</si>
  <si>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</si>
  <si>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</si>
  <si>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</si>
  <si>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</si>
  <si>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</si>
  <si>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</si>
  <si>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</si>
  <si>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</si>
  <si>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</si>
  <si>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</si>
  <si>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</si>
  <si>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</si>
  <si>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</si>
  <si>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</si>
  <si>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</si>
  <si>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</si>
  <si>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</si>
  <si>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</si>
  <si>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</si>
  <si>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</si>
  <si>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</si>
  <si>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</si>
  <si>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</si>
  <si>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</si>
  <si>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</si>
  <si>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</si>
  <si>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</si>
  <si>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</si>
  <si>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</si>
  <si>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</si>
  <si>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</si>
  <si>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</si>
  <si>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</si>
  <si>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</si>
  <si>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</si>
  <si>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</si>
  <si>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</si>
  <si>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</si>
  <si>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</si>
  <si>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</si>
  <si>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</si>
  <si>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</si>
  <si>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</si>
  <si>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</si>
  <si>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</si>
  <si>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</si>
  <si>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</si>
  <si>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</si>
  <si>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</si>
  <si>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</si>
  <si>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</si>
  <si>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</si>
  <si>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</si>
  <si>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</si>
  <si>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</si>
  <si>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</si>
  <si>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</si>
  <si>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</si>
  <si>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</si>
  <si>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</si>
  <si>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</si>
  <si>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</si>
  <si>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</si>
  <si>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</si>
  <si>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</si>
  <si>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</si>
  <si>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</si>
  <si>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</si>
  <si>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</si>
  <si>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</si>
  <si>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</si>
  <si>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</si>
  <si>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</si>
  <si>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</si>
  <si>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</si>
  <si>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</si>
  <si>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</si>
  <si>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</si>
  <si>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</si>
  <si>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</si>
  <si>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</si>
  <si>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</si>
  <si>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</si>
  <si>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</si>
  <si>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</si>
  <si>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</si>
  <si>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</si>
  <si>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</si>
  <si>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</si>
  <si>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</si>
  <si>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</si>
  <si>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</si>
  <si>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</si>
  <si>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</si>
  <si>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</si>
  <si>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</si>
  <si>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</si>
  <si>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</si>
  <si>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</si>
  <si>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</si>
  <si>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</si>
  <si>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</si>
  <si>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</si>
  <si>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</si>
  <si>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</si>
  <si>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</si>
  <si>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</si>
  <si>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</si>
  <si>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</si>
  <si>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</si>
  <si>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</si>
  <si>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</si>
  <si>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</si>
  <si>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</si>
  <si>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</si>
  <si>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</si>
  <si>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</si>
  <si>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</si>
  <si>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</si>
  <si>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</si>
  <si>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</si>
  <si>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</si>
  <si>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</si>
  <si>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</si>
  <si>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</si>
  <si>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</si>
  <si>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</si>
  <si>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</si>
  <si>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</si>
  <si>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</si>
  <si>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</si>
  <si>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</si>
  <si>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</si>
  <si>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</si>
  <si>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</si>
  <si>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</si>
  <si>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</si>
  <si>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</si>
  <si>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</si>
  <si>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</si>
  <si>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</si>
  <si>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</si>
  <si>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</si>
  <si>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</si>
  <si>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</si>
  <si>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</si>
  <si>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</si>
  <si>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</si>
  <si>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</si>
  <si>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</si>
  <si>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</si>
  <si>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</si>
  <si>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</si>
  <si>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</si>
  <si>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</si>
  <si>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</si>
  <si>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</si>
  <si>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</si>
  <si>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</si>
  <si>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</si>
  <si>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</si>
  <si>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</si>
  <si>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</si>
  <si>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</si>
  <si>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</si>
  <si>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</si>
  <si>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</si>
  <si>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</si>
  <si>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</si>
  <si>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</si>
  <si>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</si>
  <si>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</si>
  <si>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</si>
  <si>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</si>
  <si>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</si>
  <si>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</si>
  <si>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</si>
  <si>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</si>
  <si>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</si>
  <si>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</si>
  <si>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</si>
  <si>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</si>
  <si>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</si>
  <si>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</si>
  <si>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</si>
  <si>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</si>
  <si>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</si>
  <si>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</si>
  <si>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</si>
  <si>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</si>
  <si>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</si>
  <si>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</si>
  <si>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</si>
  <si>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</si>
  <si>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</si>
  <si>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</si>
  <si>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</si>
  <si>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</si>
  <si>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</si>
  <si>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</si>
  <si>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</si>
  <si>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</si>
  <si>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</si>
  <si>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</si>
  <si>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</si>
  <si>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</si>
  <si>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</si>
  <si>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</si>
  <si>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</si>
  <si>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</si>
  <si>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</si>
  <si>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</si>
  <si>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</si>
  <si>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</si>
  <si>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</si>
  <si>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</si>
  <si>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</si>
  <si>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</si>
  <si>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</si>
  <si>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</si>
  <si>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</si>
  <si>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</si>
  <si>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</si>
  <si>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</si>
  <si>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</si>
  <si>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</si>
  <si>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</si>
  <si>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</si>
  <si>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</si>
  <si>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</si>
  <si>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</si>
  <si>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</si>
  <si>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</si>
  <si>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</si>
  <si>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</si>
  <si>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</si>
  <si>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</si>
  <si>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</si>
  <si>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</si>
  <si>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</si>
  <si>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</si>
  <si>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</si>
  <si>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</si>
  <si>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</si>
  <si>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</si>
  <si>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</si>
  <si>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</si>
  <si>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</si>
  <si>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</si>
  <si>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</si>
  <si>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</si>
  <si>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</si>
  <si>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</si>
  <si>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</si>
  <si>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</si>
  <si>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</si>
  <si>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</si>
  <si>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</si>
  <si>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</si>
  <si>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</si>
  <si>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</si>
  <si>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</si>
  <si>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</si>
  <si>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</si>
  <si>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</si>
  <si>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</si>
  <si>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</si>
  <si>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</si>
  <si>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</si>
  <si>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</si>
  <si>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</si>
  <si>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</si>
  <si>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</si>
  <si>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</si>
  <si>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</si>
  <si>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</si>
  <si>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</si>
  <si>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</si>
  <si>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</si>
  <si>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</si>
  <si>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</si>
  <si>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</si>
  <si>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</si>
  <si>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</si>
  <si>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</si>
  <si>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</si>
  <si>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</si>
  <si>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</si>
  <si>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</si>
  <si>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</si>
  <si>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</si>
  <si>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</si>
  <si>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</si>
  <si>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</si>
  <si>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</si>
  <si>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</si>
  <si>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</si>
  <si>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</si>
  <si>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</si>
  <si>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</si>
  <si>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</si>
  <si>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</si>
  <si>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</si>
  <si>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</si>
  <si>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</si>
  <si>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</si>
  <si>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</si>
  <si>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</si>
  <si>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</si>
  <si>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</si>
  <si>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</si>
  <si>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</si>
  <si>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</si>
  <si>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</si>
  <si>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</si>
  <si>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</si>
  <si>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</si>
  <si>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</si>
  <si>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</si>
  <si>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</si>
  <si>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</si>
  <si>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</si>
  <si>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</si>
  <si>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</si>
  <si>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</si>
  <si>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</si>
  <si>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</si>
  <si>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</si>
  <si>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</si>
  <si>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</si>
  <si>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</si>
  <si>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</si>
  <si>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</si>
  <si>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</si>
  <si>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</si>
  <si>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</si>
  <si>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</si>
  <si>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</si>
  <si>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</si>
  <si>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</si>
  <si>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</si>
  <si>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</si>
  <si>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</si>
  <si>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</si>
  <si>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</si>
  <si>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</si>
  <si>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</si>
  <si>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</si>
  <si>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</si>
  <si>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</si>
  <si>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</si>
  <si>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</si>
  <si>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</si>
  <si>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</si>
  <si>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</si>
  <si>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</si>
  <si>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</si>
  <si>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</si>
  <si>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</si>
  <si>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</si>
  <si>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</si>
  <si>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</si>
  <si>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</si>
  <si>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</si>
  <si>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</si>
  <si>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</si>
  <si>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</si>
  <si>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</si>
  <si>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</si>
  <si>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</si>
  <si>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</si>
  <si>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</si>
  <si>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</si>
  <si>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</si>
  <si>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</si>
  <si>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</si>
  <si>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</si>
  <si>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</si>
  <si>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</si>
  <si>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</si>
  <si>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</si>
  <si>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</si>
  <si>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</si>
  <si>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</si>
  <si>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</si>
  <si>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</si>
  <si>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</si>
  <si>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</si>
  <si>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</si>
  <si>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</si>
  <si>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</si>
  <si>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</si>
  <si>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</si>
  <si>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</si>
  <si>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</si>
  <si>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</si>
  <si>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</si>
  <si>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</si>
  <si>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</si>
  <si>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</si>
  <si>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</si>
  <si>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</si>
  <si>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</si>
  <si>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</si>
  <si>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</si>
  <si>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</si>
  <si>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</si>
  <si>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</si>
  <si>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</si>
  <si>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</si>
  <si>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</si>
  <si>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</si>
  <si>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</si>
  <si>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</si>
  <si>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</si>
  <si>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</si>
  <si>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</si>
  <si>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</si>
  <si>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</si>
  <si>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</si>
  <si>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</si>
  <si>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</si>
  <si>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</si>
  <si>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</si>
  <si>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</si>
  <si>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</si>
  <si>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</si>
  <si>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</si>
  <si>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</si>
  <si>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</si>
  <si>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</si>
  <si>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</si>
  <si>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</si>
  <si>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</si>
  <si>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</si>
  <si>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</si>
  <si>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</si>
  <si>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</si>
  <si>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</si>
  <si>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</si>
  <si>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</si>
  <si>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</si>
  <si>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</si>
  <si>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</si>
  <si>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</si>
  <si>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</si>
  <si>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</si>
  <si>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</si>
  <si>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</si>
  <si>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</si>
  <si>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</si>
  <si>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</si>
  <si>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</si>
  <si>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</si>
  <si>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</si>
  <si>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</si>
  <si>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</si>
  <si>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</si>
  <si>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</si>
  <si>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</si>
  <si>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</si>
  <si>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</si>
  <si>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</si>
  <si>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</si>
  <si>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</si>
  <si>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</si>
  <si>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</si>
  <si>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</si>
  <si>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</si>
  <si>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</si>
  <si>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</si>
  <si>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</si>
  <si>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</si>
  <si>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</si>
  <si>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</si>
  <si>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</si>
  <si>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</si>
  <si>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</si>
  <si>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</si>
  <si>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</si>
  <si>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</si>
  <si>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</si>
  <si>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</si>
  <si>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</si>
  <si>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</si>
  <si>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</si>
  <si>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</si>
  <si>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</si>
  <si>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</si>
  <si>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</si>
  <si>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</si>
  <si>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</si>
  <si>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</si>
  <si>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</si>
  <si>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</si>
  <si>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</si>
  <si>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</si>
  <si>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</si>
  <si>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</si>
  <si>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</si>
  <si>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</si>
  <si>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</si>
  <si>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</si>
  <si>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</si>
  <si>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</si>
  <si>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</si>
  <si>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</si>
  <si>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</si>
  <si>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</si>
  <si>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</si>
  <si>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</si>
  <si>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</si>
  <si>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</si>
  <si>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</si>
  <si>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</si>
  <si>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</si>
  <si>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</si>
  <si>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</si>
  <si>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</si>
  <si>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</si>
  <si>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</si>
  <si>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</si>
  <si>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</si>
  <si>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</si>
  <si>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</si>
  <si>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</si>
  <si>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</si>
  <si>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</si>
  <si>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</si>
  <si>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</si>
  <si>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</si>
  <si>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</si>
  <si>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</si>
  <si>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</si>
  <si>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</si>
  <si>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</si>
  <si>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</si>
  <si>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</si>
  <si>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</si>
  <si>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</si>
  <si>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</si>
  <si>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</si>
  <si>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</si>
  <si>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</si>
  <si>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</si>
  <si>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</si>
  <si>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</si>
  <si>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</si>
  <si>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</si>
  <si>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</si>
  <si>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</si>
  <si>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</si>
  <si>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</si>
  <si>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</si>
  <si>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</si>
  <si>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</si>
  <si>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</si>
  <si>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</si>
  <si>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</si>
  <si>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</si>
  <si>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</si>
  <si>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</si>
  <si>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</si>
  <si>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</si>
  <si>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</si>
  <si>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</si>
  <si>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</si>
  <si>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</si>
  <si>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</si>
  <si>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</si>
  <si>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</si>
  <si>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</si>
  <si>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</si>
  <si>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</si>
  <si>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</si>
  <si>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</si>
  <si>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</si>
  <si>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</si>
  <si>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</si>
  <si>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</si>
  <si>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</si>
  <si>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</si>
  <si>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</si>
  <si>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</si>
  <si>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</si>
  <si>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</si>
  <si>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</si>
  <si>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</si>
  <si>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</si>
  <si>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</si>
  <si>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</si>
  <si>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</si>
  <si>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</si>
  <si>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</si>
  <si>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</si>
  <si>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</si>
  <si>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</si>
  <si>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</si>
  <si>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</si>
  <si>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</si>
  <si>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</si>
  <si>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</si>
  <si>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</si>
  <si>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</si>
  <si>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</si>
  <si>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</si>
  <si>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</si>
  <si>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</si>
  <si>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</si>
  <si>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</si>
  <si>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</si>
  <si>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</si>
  <si>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</si>
  <si>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</si>
  <si>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</si>
  <si>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</si>
  <si>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</si>
  <si>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</si>
  <si>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</si>
  <si>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</si>
  <si>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</si>
  <si>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</si>
  <si>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</si>
  <si>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</si>
  <si>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</si>
  <si>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</si>
  <si>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</si>
  <si>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</si>
  <si>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</si>
  <si>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</si>
  <si>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</si>
  <si>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</si>
  <si>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</si>
  <si>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</si>
  <si>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</si>
  <si>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</si>
  <si>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</si>
  <si>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</si>
  <si>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</si>
  <si>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</si>
  <si>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</si>
  <si>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</si>
  <si>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</si>
  <si>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</si>
  <si>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</si>
  <si>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</si>
  <si>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</si>
  <si>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</si>
  <si>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</si>
  <si>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</si>
  <si>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</si>
  <si>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</si>
  <si>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</si>
  <si>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</si>
  <si>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</si>
  <si>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</si>
  <si>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</si>
  <si>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</si>
  <si>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</si>
  <si>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</si>
  <si>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</si>
  <si>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</si>
  <si>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</si>
  <si>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</si>
  <si>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</si>
  <si>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</si>
  <si>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</si>
  <si>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</si>
  <si>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</si>
  <si>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</si>
  <si>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</si>
  <si>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</si>
  <si>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</si>
  <si>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</si>
  <si>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</si>
  <si>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</si>
  <si>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</si>
  <si>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</si>
  <si>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</si>
  <si>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</si>
  <si>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</si>
  <si>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</si>
  <si>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</si>
  <si>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</si>
  <si>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</si>
  <si>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</si>
  <si>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</si>
  <si>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</si>
  <si>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</si>
  <si>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</si>
  <si>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</si>
  <si>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</si>
  <si>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</si>
  <si>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</si>
  <si>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</si>
  <si>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</si>
  <si>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</si>
  <si>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</si>
  <si>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</si>
  <si>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</si>
  <si>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</si>
  <si>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</si>
  <si>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</si>
  <si>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</si>
  <si>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</si>
  <si>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</si>
  <si>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</si>
  <si>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</si>
  <si>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</si>
  <si>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</si>
  <si>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</si>
  <si>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</si>
  <si>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</si>
  <si>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</si>
  <si>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</si>
  <si>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</si>
  <si>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</si>
  <si>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</si>
  <si>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</si>
  <si>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</si>
  <si>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</si>
  <si>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</si>
  <si>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</si>
  <si>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</si>
  <si>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</si>
  <si>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</si>
  <si>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</si>
  <si>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</si>
  <si>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</si>
  <si>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</si>
  <si>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</si>
  <si>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</si>
  <si>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</si>
  <si>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</si>
  <si>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</si>
  <si>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</si>
  <si>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</si>
  <si>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</si>
  <si>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</si>
  <si>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</si>
  <si>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</si>
  <si>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</si>
  <si>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</si>
  <si>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</si>
  <si>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</si>
  <si>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</si>
  <si>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</si>
  <si>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</si>
  <si>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</si>
  <si>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</si>
  <si>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</si>
  <si>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</si>
  <si>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</si>
  <si>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</si>
  <si>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</si>
  <si>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</si>
  <si>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</si>
  <si>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</si>
  <si>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</si>
  <si>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</si>
  <si>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</si>
  <si>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</si>
  <si>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</si>
  <si>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</si>
  <si>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</si>
  <si>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</si>
  <si>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</si>
  <si>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</si>
  <si>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</si>
  <si>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</si>
  <si>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</si>
  <si>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</si>
  <si>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</si>
  <si>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</si>
  <si>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</si>
  <si>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</si>
  <si>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</si>
  <si>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</si>
  <si>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</si>
  <si>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</si>
  <si>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</si>
  <si>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</si>
  <si>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</si>
  <si>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</si>
  <si>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</si>
  <si>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</si>
  <si>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</si>
  <si>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</si>
  <si>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</si>
  <si>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</si>
  <si>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</si>
  <si>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</si>
  <si>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</si>
  <si>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</si>
  <si>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</si>
  <si>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</si>
  <si>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</si>
  <si>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</si>
  <si>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</si>
  <si>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</si>
  <si>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</si>
  <si>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</si>
  <si>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</si>
  <si>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</si>
  <si>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</si>
  <si>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</si>
  <si>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</si>
  <si>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</si>
  <si>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</si>
  <si>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</si>
  <si>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</si>
  <si>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</si>
  <si>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</si>
  <si>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</si>
  <si>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</si>
  <si>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</si>
  <si>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</si>
  <si>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</si>
  <si>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</si>
  <si>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</si>
  <si>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</si>
  <si>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</si>
  <si>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</si>
  <si>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</si>
  <si>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</si>
  <si>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</si>
  <si>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</si>
  <si>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</si>
  <si>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</si>
  <si>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</si>
  <si>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</si>
  <si>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</si>
  <si>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</si>
  <si>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</si>
  <si>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</si>
  <si>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</si>
  <si>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</si>
  <si>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</si>
  <si>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</si>
  <si>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</si>
  <si>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</si>
  <si>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</si>
  <si>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</si>
  <si>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</si>
  <si>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</si>
  <si>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</si>
  <si>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</si>
  <si>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</si>
  <si>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</si>
  <si>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</si>
  <si>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</si>
  <si>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</si>
  <si>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</si>
  <si>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</si>
  <si>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</si>
  <si>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</si>
  <si>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</si>
  <si>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</si>
  <si>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</si>
  <si>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</si>
  <si>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</si>
  <si>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</si>
  <si>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</si>
  <si>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</si>
  <si>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</si>
  <si>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</si>
  <si>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</si>
  <si>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</si>
  <si>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</si>
  <si>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</si>
  <si>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</si>
  <si>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</si>
  <si>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</si>
  <si>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</si>
  <si>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</si>
  <si>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</si>
  <si>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</si>
  <si>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</si>
  <si>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</si>
  <si>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</si>
  <si>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</si>
  <si>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</si>
  <si>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</si>
  <si>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</si>
  <si>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</si>
  <si>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</si>
  <si>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</si>
  <si>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</si>
  <si>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</si>
  <si>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</si>
  <si>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</si>
  <si>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</si>
  <si>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</si>
  <si>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</si>
  <si>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</si>
  <si>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</si>
  <si>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</si>
  <si>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</si>
  <si>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</si>
  <si>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</si>
  <si>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</si>
  <si>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</si>
  <si>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</si>
  <si>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</si>
  <si>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</si>
  <si>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</si>
  <si>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</si>
  <si>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</si>
  <si>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</si>
  <si>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</si>
  <si>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</si>
  <si>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</si>
  <si>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</si>
  <si>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</si>
  <si>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</si>
  <si>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</si>
  <si>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</si>
  <si>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</si>
  <si>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</si>
  <si>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</si>
  <si>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</si>
  <si>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</si>
  <si>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</si>
  <si>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</si>
  <si>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</si>
  <si>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</si>
  <si>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</si>
  <si>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</si>
  <si>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</si>
  <si>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</si>
  <si>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</si>
  <si>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</si>
  <si>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</si>
  <si>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</si>
  <si>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</si>
  <si>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</si>
  <si>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</si>
  <si>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</si>
  <si>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</si>
  <si>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</si>
  <si>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</si>
  <si>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</si>
  <si>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</si>
  <si>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</si>
  <si>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</si>
  <si>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</si>
  <si>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</si>
  <si>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</si>
  <si>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</si>
  <si>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</si>
  <si>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</si>
  <si>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</si>
  <si>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</si>
  <si>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</si>
  <si>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</si>
  <si>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</si>
  <si>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</si>
  <si>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</si>
  <si>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</si>
  <si>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</si>
  <si>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</si>
  <si>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</si>
  <si>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</si>
  <si>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</si>
  <si>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</si>
  <si>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</si>
  <si>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</si>
  <si>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</si>
  <si>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</si>
  <si>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</si>
  <si>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</si>
  <si>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</si>
  <si>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</si>
  <si>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</si>
  <si>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</si>
  <si>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</si>
  <si>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</si>
  <si>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</si>
  <si>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</si>
  <si>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</si>
  <si>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</si>
  <si>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</si>
  <si>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</si>
  <si>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</si>
  <si>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</si>
  <si>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</si>
  <si>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</si>
  <si>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</si>
  <si>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</si>
  <si>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</si>
  <si>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</si>
  <si>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</si>
  <si>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</si>
  <si>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</si>
  <si>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</si>
  <si>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</si>
  <si>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</si>
  <si>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</si>
  <si>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</si>
  <si>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</si>
  <si>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</si>
  <si>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</si>
  <si>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</si>
  <si>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</si>
  <si>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</si>
  <si>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</si>
  <si>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</si>
  <si>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</si>
  <si>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</si>
  <si>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</si>
  <si>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</si>
  <si>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</si>
  <si>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</si>
  <si>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</si>
  <si>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</si>
  <si>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</si>
  <si>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</si>
  <si>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</si>
  <si>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</si>
  <si>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</si>
  <si>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</si>
  <si>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</si>
  <si>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</si>
  <si>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</si>
  <si>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</si>
  <si>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</si>
  <si>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</si>
  <si>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</si>
  <si>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</si>
  <si>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</si>
  <si>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</si>
  <si>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</si>
  <si>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</si>
  <si>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</si>
  <si>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</si>
  <si>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</si>
  <si>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</si>
  <si>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</si>
  <si>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</si>
  <si>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</si>
  <si>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</si>
  <si>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</si>
  <si>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</si>
  <si>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</si>
  <si>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</si>
  <si>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</si>
  <si>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</si>
  <si>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</si>
  <si>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</si>
  <si>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</si>
  <si>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</si>
  <si>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</si>
  <si>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</si>
  <si>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</si>
  <si>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</si>
  <si>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</si>
  <si>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</si>
  <si>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</si>
  <si>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</si>
  <si>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</si>
  <si>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</si>
  <si>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</si>
  <si>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</si>
  <si>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</si>
  <si>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</si>
  <si>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</si>
  <si>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</si>
  <si>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</si>
  <si>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</si>
  <si>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</si>
  <si>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</si>
  <si>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</si>
  <si>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</si>
  <si>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</si>
  <si>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</si>
  <si>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</si>
  <si>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</si>
  <si>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</si>
  <si>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</si>
  <si>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</si>
  <si>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</si>
  <si>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</si>
  <si>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</si>
  <si>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</si>
  <si>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</si>
  <si>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</si>
  <si>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</si>
  <si>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</si>
  <si>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</si>
  <si>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</si>
  <si>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</si>
  <si>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</si>
  <si>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</si>
  <si>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</si>
  <si>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</si>
  <si>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</si>
  <si>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</si>
  <si>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</si>
  <si>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</si>
  <si>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</si>
  <si>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</si>
  <si>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</si>
  <si>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</si>
  <si>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</si>
  <si>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</si>
  <si>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</si>
  <si>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</si>
  <si>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</si>
  <si>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</si>
  <si>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</si>
  <si>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</si>
  <si>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</si>
  <si>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</si>
  <si>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</si>
  <si>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</si>
  <si>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</si>
  <si>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</si>
  <si>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</si>
  <si>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</si>
  <si>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</si>
  <si>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</si>
  <si>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</si>
  <si>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</si>
  <si>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</si>
  <si>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</si>
  <si>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</si>
  <si>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</si>
  <si>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</si>
  <si>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</si>
  <si>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</si>
  <si>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</si>
  <si>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</si>
  <si>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</si>
  <si>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</si>
  <si>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</si>
  <si>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</si>
  <si>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</si>
  <si>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</si>
  <si>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</si>
  <si>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</si>
  <si>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</si>
  <si>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</si>
  <si>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</si>
  <si>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</si>
  <si>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</si>
  <si>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</si>
  <si>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</si>
  <si>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</si>
  <si>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</si>
  <si>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</si>
  <si>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</si>
  <si>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</si>
  <si>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</si>
  <si>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</si>
  <si>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</si>
  <si>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</si>
  <si>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</si>
  <si>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</si>
  <si>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</si>
  <si>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</si>
  <si>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</si>
  <si>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</si>
  <si>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</si>
  <si>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</si>
  <si>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</si>
  <si>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</si>
  <si>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</si>
  <si>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</si>
  <si>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</si>
  <si>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</si>
  <si>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</si>
  <si>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</si>
  <si>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</si>
  <si>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</si>
  <si>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</si>
  <si>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</si>
  <si>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</si>
  <si>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</si>
  <si>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</si>
  <si>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</si>
  <si>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</si>
  <si>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</si>
  <si>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</si>
  <si>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</si>
  <si>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</si>
  <si>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</si>
  <si>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</si>
  <si>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</si>
  <si>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</si>
  <si>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</si>
  <si>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</si>
  <si>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</si>
  <si>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</si>
  <si>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</si>
  <si>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</si>
  <si>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</si>
  <si>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</si>
  <si>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</si>
  <si>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</si>
  <si>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</si>
  <si>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</si>
  <si>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</si>
  <si>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</si>
  <si>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</si>
  <si>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</si>
  <si>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</si>
  <si>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</si>
  <si>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</si>
  <si>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</si>
  <si>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</si>
  <si>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</si>
  <si>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</si>
  <si>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</si>
  <si>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</si>
  <si>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</si>
  <si>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</si>
  <si>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</si>
  <si>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</si>
  <si>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</si>
  <si>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</si>
  <si>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</si>
  <si>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</si>
  <si>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</si>
  <si>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</si>
  <si>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</si>
  <si>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</si>
  <si>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</si>
  <si>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</si>
  <si>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</si>
  <si>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</si>
  <si>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</si>
  <si>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</si>
  <si>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</si>
  <si>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</si>
  <si>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</si>
  <si>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</si>
  <si>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</si>
  <si>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</si>
  <si>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</si>
  <si>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</si>
  <si>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</si>
  <si>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</si>
  <si>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</si>
  <si>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</si>
  <si>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</si>
  <si>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</si>
  <si>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</si>
  <si>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</si>
  <si>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</si>
  <si>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</si>
  <si>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</si>
  <si>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</si>
  <si>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</si>
  <si>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</si>
  <si>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</si>
  <si>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</si>
  <si>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</si>
  <si>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</si>
  <si>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</si>
  <si>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</si>
  <si>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</si>
  <si>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</si>
  <si>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</si>
  <si>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</si>
  <si>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</si>
  <si>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</si>
  <si>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</si>
  <si>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</si>
  <si>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</si>
  <si>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</si>
  <si>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</si>
  <si>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</si>
  <si>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</si>
  <si>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</si>
  <si>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</si>
  <si>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</si>
  <si>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</si>
  <si>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</si>
  <si>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</si>
  <si>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</si>
  <si>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</si>
  <si>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</si>
  <si>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</si>
  <si>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</si>
  <si>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</si>
  <si>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</si>
  <si>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</si>
  <si>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</si>
  <si>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</si>
  <si>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</si>
  <si>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</si>
  <si>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</si>
  <si>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</si>
  <si>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</si>
  <si>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</si>
  <si>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</si>
  <si>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</si>
  <si>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</si>
  <si>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</si>
  <si>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</si>
  <si>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</si>
  <si>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</si>
  <si>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</si>
  <si>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</si>
  <si>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</si>
  <si>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</si>
  <si>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</si>
  <si>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</si>
  <si>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</si>
  <si>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</si>
  <si>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</si>
  <si>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</si>
  <si>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</si>
  <si>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</si>
  <si>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</si>
  <si>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</si>
  <si>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</si>
  <si>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</si>
  <si>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</si>
  <si>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</si>
  <si>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</si>
  <si>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</si>
  <si>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</si>
  <si>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</si>
  <si>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</si>
  <si>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</si>
  <si>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</si>
  <si>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</si>
  <si>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</si>
  <si>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</si>
  <si>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</si>
  <si>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</si>
  <si>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</si>
  <si>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</si>
  <si>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</si>
  <si>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</si>
  <si>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</si>
  <si>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</si>
  <si>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</si>
  <si>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</si>
  <si>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</si>
  <si>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</si>
  <si>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</si>
  <si>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</si>
  <si>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</si>
  <si>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</si>
  <si>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</si>
  <si>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</si>
  <si>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</si>
  <si>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</si>
  <si>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</si>
  <si>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</si>
  <si>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</si>
  <si>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</si>
  <si>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</si>
  <si>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</si>
  <si>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</si>
  <si>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</si>
  <si>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</si>
  <si>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</si>
  <si>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</si>
  <si>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</si>
  <si>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</si>
  <si>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</si>
  <si>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</si>
  <si>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</si>
  <si>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</si>
  <si>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</si>
  <si>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</si>
  <si>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</si>
  <si>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</si>
  <si>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</si>
  <si>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</si>
  <si>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</si>
  <si>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</si>
  <si>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</si>
  <si>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</si>
  <si>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</si>
  <si>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</si>
  <si>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</si>
  <si>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</si>
  <si>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</si>
  <si>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</si>
  <si>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</si>
  <si>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</si>
  <si>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</si>
  <si>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</si>
  <si>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</si>
  <si>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</si>
  <si>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</si>
  <si>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</si>
  <si>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</si>
  <si>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</si>
  <si>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</si>
  <si>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</si>
  <si>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</si>
  <si>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</si>
  <si>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</si>
  <si>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</si>
  <si>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</si>
  <si>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</si>
  <si>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</si>
  <si>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</si>
  <si>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</si>
  <si>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</si>
  <si>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</si>
  <si>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</si>
  <si>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</si>
  <si>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</si>
  <si>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</si>
  <si>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</si>
  <si>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</si>
  <si>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</si>
  <si>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</si>
  <si>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</si>
  <si>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</si>
  <si>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</si>
  <si>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</si>
  <si>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</si>
  <si>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</si>
  <si>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</si>
  <si>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</si>
  <si>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</si>
  <si>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</si>
  <si>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</si>
  <si>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</si>
  <si>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</si>
  <si>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</si>
  <si>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</si>
  <si>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</si>
  <si>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</si>
  <si>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</si>
  <si>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</si>
  <si>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</si>
  <si>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</si>
  <si>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</si>
  <si>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</si>
  <si>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</si>
  <si>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</si>
  <si>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</si>
  <si>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</si>
  <si>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</si>
  <si>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</si>
  <si>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</si>
  <si>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</si>
  <si>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</si>
  <si>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</si>
  <si>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</si>
  <si>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</si>
  <si>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</si>
  <si>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</si>
  <si>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</si>
  <si>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</si>
  <si>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</si>
  <si>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</si>
  <si>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</si>
  <si>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</si>
  <si>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</si>
  <si>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</si>
  <si>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</si>
  <si>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</si>
  <si>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</si>
  <si>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</si>
  <si>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</si>
  <si>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</si>
  <si>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</si>
  <si>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</si>
  <si>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</si>
  <si>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</si>
  <si>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</si>
  <si>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</si>
  <si>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</si>
  <si>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</si>
  <si>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</si>
  <si>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</si>
  <si>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</si>
  <si>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</si>
  <si>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</si>
  <si>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</si>
  <si>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</si>
  <si>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</si>
  <si>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</si>
  <si>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</si>
  <si>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</si>
  <si>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</si>
  <si>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</si>
  <si>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</si>
  <si>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</si>
  <si>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</si>
  <si>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</si>
  <si>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</si>
  <si>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</si>
  <si>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</si>
  <si>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</si>
  <si>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</si>
  <si>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</si>
  <si>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</si>
  <si>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</si>
  <si>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</si>
  <si>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</si>
  <si>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</si>
  <si>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</si>
  <si>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</si>
  <si>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</si>
  <si>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</si>
  <si>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</si>
  <si>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</si>
  <si>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</si>
  <si>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</si>
  <si>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</si>
  <si>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</si>
  <si>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</si>
  <si>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</si>
  <si>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</si>
  <si>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</si>
  <si>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</si>
  <si>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</si>
  <si>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</si>
  <si>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</si>
  <si>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</si>
  <si>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</si>
  <si>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</si>
  <si>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</si>
  <si>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</si>
  <si>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</si>
  <si>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</si>
  <si>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</si>
  <si>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</si>
  <si>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</si>
  <si>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</si>
  <si>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</si>
  <si>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</si>
  <si>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</si>
  <si>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</si>
  <si>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</si>
  <si>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</si>
  <si>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</si>
  <si>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</si>
  <si>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</si>
  <si>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</si>
  <si>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</si>
  <si>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</si>
  <si>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</si>
  <si>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</si>
  <si>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</si>
  <si>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</si>
  <si>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</si>
  <si>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</si>
  <si>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</si>
  <si>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</si>
  <si>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</si>
  <si>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</si>
  <si>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</si>
  <si>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</si>
  <si>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</si>
  <si>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</si>
  <si>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</si>
  <si>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</si>
  <si>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</si>
  <si>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</si>
  <si>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</si>
  <si>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</si>
  <si>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</si>
  <si>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</si>
  <si>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</si>
  <si>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</si>
  <si>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</si>
  <si>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</si>
  <si>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</si>
  <si>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</si>
  <si>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</si>
  <si>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</si>
  <si>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</si>
  <si>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</si>
  <si>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</si>
  <si>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</si>
  <si>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</si>
  <si>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</si>
  <si>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</si>
  <si>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</si>
  <si>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</si>
  <si>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</si>
  <si>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</si>
  <si>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</si>
  <si>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</si>
  <si>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</si>
  <si>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</si>
  <si>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</si>
  <si>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</si>
  <si>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</si>
  <si>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</si>
  <si>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</si>
  <si>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</si>
  <si>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</si>
  <si>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</si>
  <si>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</si>
  <si>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</si>
  <si>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</si>
  <si>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</si>
  <si>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</si>
  <si>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</si>
  <si>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</si>
  <si>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</si>
  <si>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</si>
  <si>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</si>
  <si>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</si>
  <si>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</si>
  <si>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</si>
  <si>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</si>
  <si>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</si>
  <si>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</si>
  <si>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</si>
  <si>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</si>
  <si>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</si>
  <si>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</si>
  <si>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</si>
  <si>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</si>
  <si>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</si>
  <si>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</si>
  <si>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</si>
  <si>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</si>
  <si>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</si>
  <si>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</si>
  <si>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</si>
  <si>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</si>
  <si>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</si>
  <si>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</si>
  <si>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</si>
  <si>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</si>
  <si>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</si>
  <si>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</si>
  <si>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</si>
  <si>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</si>
  <si>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</si>
  <si>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</si>
  <si>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</si>
  <si>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</si>
  <si>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</si>
  <si>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</si>
  <si>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</si>
  <si>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</si>
  <si>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</si>
  <si>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</si>
  <si>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</si>
  <si>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</si>
  <si>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</si>
  <si>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</si>
  <si>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</si>
  <si>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</si>
  <si>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</si>
  <si>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</si>
  <si>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</si>
  <si>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</si>
  <si>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</si>
  <si>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</si>
  <si>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</si>
  <si>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</si>
  <si>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</si>
  <si>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</si>
  <si>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</si>
  <si>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</si>
  <si>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</si>
  <si>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</si>
  <si>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</si>
  <si>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</si>
  <si>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</si>
  <si>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</si>
  <si>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</si>
  <si>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</si>
  <si>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</si>
  <si>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</si>
  <si>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</si>
  <si>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</si>
  <si>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</si>
  <si>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</si>
  <si>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</si>
  <si>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</si>
  <si>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</si>
  <si>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</si>
  <si>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</si>
  <si>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</si>
  <si>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</si>
  <si>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</si>
  <si>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</si>
  <si>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</si>
  <si>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</si>
  <si>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</si>
  <si>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</si>
  <si>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</si>
  <si>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</si>
  <si>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</si>
  <si>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</si>
  <si>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</si>
  <si>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</si>
  <si>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</si>
  <si>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</si>
  <si>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</si>
  <si>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</si>
  <si>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</si>
  <si>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</si>
  <si>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</si>
  <si>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</si>
  <si>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</si>
  <si>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</si>
  <si>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</si>
  <si>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</si>
  <si>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</si>
  <si>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</si>
  <si>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</si>
  <si>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</si>
  <si>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</si>
  <si>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</si>
  <si>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</si>
  <si>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</si>
  <si>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</si>
  <si>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</si>
  <si>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</si>
  <si>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</si>
  <si>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</si>
  <si>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</si>
  <si>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</si>
  <si>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</si>
  <si>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</si>
  <si>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</si>
  <si>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</si>
  <si>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</si>
  <si>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</si>
  <si>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</si>
  <si>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</si>
  <si>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</si>
  <si>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</si>
  <si>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</si>
  <si>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</si>
  <si>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</si>
  <si>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</si>
  <si>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</si>
  <si>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</si>
  <si>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</si>
  <si>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</si>
  <si>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</si>
  <si>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</si>
  <si>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</si>
  <si>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</si>
  <si>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</si>
  <si>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</si>
  <si>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</si>
  <si>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</si>
  <si>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</si>
  <si>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</si>
  <si>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</si>
  <si>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</si>
  <si>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</si>
  <si>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</si>
  <si>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</si>
  <si>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</si>
  <si>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</si>
  <si>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</si>
  <si>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</si>
  <si>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</si>
  <si>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</si>
  <si>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</si>
  <si>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</si>
  <si>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</si>
  <si>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</si>
  <si>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</si>
  <si>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</si>
  <si>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</si>
  <si>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</si>
  <si>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</si>
  <si>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</si>
  <si>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</si>
  <si>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</si>
  <si>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</si>
  <si>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</si>
  <si>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</si>
  <si>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</si>
  <si>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</si>
  <si>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</si>
  <si>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</si>
  <si>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</si>
  <si>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</si>
  <si>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</si>
  <si>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</si>
  <si>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</si>
  <si>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</si>
  <si>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</si>
  <si>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</si>
  <si>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</si>
  <si>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</si>
  <si>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</si>
  <si>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</si>
  <si>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</si>
  <si>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</si>
  <si>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</si>
  <si>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</si>
  <si>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</si>
  <si>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</si>
  <si>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</si>
  <si>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</si>
  <si>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</si>
  <si>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</si>
  <si>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</si>
  <si>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</si>
  <si>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</si>
  <si>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</si>
  <si>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</si>
  <si>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</si>
  <si>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</si>
  <si>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</si>
  <si>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</si>
  <si>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</si>
  <si>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</si>
  <si>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</si>
  <si>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</si>
  <si>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</si>
  <si>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</si>
  <si>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</si>
  <si>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</si>
  <si>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</si>
  <si>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</si>
  <si>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</si>
  <si>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</si>
  <si>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</si>
  <si>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</si>
  <si>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</si>
  <si>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</si>
  <si>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</si>
  <si>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</si>
  <si>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</si>
  <si>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</si>
  <si>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</si>
  <si>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</si>
  <si>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</si>
  <si>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</si>
  <si>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</si>
  <si>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</si>
  <si>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</si>
  <si>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</si>
  <si>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</si>
  <si>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</si>
  <si>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</si>
  <si>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</si>
  <si>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</si>
  <si>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</si>
  <si>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</si>
  <si>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</si>
  <si>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</si>
  <si>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</si>
  <si>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</si>
  <si>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</si>
  <si>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</si>
  <si>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</si>
  <si>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</si>
  <si>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</si>
  <si>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</si>
  <si>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</si>
  <si>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</si>
  <si>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</si>
  <si>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</si>
  <si>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</si>
  <si>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</si>
  <si>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</si>
  <si>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</si>
  <si>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</si>
  <si>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</si>
  <si>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</si>
  <si>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</si>
  <si>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</si>
  <si>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</si>
  <si>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</si>
  <si>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</si>
  <si>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</si>
  <si>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</si>
  <si>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</si>
  <si>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</si>
  <si>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</si>
  <si>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</si>
  <si>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</si>
  <si>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</si>
  <si>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</si>
  <si>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</si>
  <si>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</si>
  <si>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</si>
  <si>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</si>
  <si>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</si>
  <si>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</si>
  <si>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</si>
  <si>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</si>
  <si>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</si>
  <si>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</si>
  <si>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</si>
  <si>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</si>
  <si>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</si>
  <si>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</si>
  <si>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</si>
  <si>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</si>
  <si>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</si>
  <si>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</si>
  <si>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</si>
  <si>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</si>
  <si>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</si>
  <si>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</si>
  <si>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</si>
  <si>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</si>
  <si>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</si>
  <si>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</si>
  <si>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</si>
  <si>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</si>
  <si>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</si>
  <si>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</si>
  <si>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</si>
  <si>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</si>
  <si>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</si>
  <si>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</si>
  <si>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</si>
  <si>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</si>
  <si>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</si>
  <si>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</si>
  <si>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</si>
  <si>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</si>
  <si>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</si>
  <si>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</si>
  <si>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</si>
  <si>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</si>
  <si>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</si>
  <si>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</si>
  <si>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</si>
  <si>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</si>
  <si>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</si>
  <si>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</si>
  <si>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</si>
  <si>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</si>
  <si>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</si>
  <si>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</si>
  <si>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</si>
  <si>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</si>
  <si>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</si>
  <si>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</si>
  <si>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</si>
  <si>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</si>
  <si>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</si>
  <si>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</si>
  <si>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</si>
  <si>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</si>
  <si>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</si>
  <si>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</si>
  <si>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</si>
  <si>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</si>
  <si>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</si>
  <si>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</si>
  <si>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</si>
  <si>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</si>
  <si>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</si>
  <si>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</si>
  <si>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</si>
  <si>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</si>
  <si>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</si>
  <si>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</si>
  <si>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</si>
  <si>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</si>
  <si>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</si>
  <si>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</si>
  <si>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</si>
  <si>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</si>
  <si>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</si>
  <si>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</si>
  <si>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</si>
  <si>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</si>
  <si>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</si>
  <si>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</si>
  <si>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</si>
  <si>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</si>
  <si>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</si>
  <si>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</si>
  <si>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</si>
  <si>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</si>
  <si>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</si>
  <si>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</si>
  <si>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</si>
  <si>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</si>
  <si>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</si>
  <si>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</si>
  <si>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</si>
  <si>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</si>
  <si>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</si>
  <si>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</si>
  <si>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</si>
  <si>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</si>
  <si>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</si>
  <si>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</si>
  <si>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</si>
  <si>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</si>
  <si>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</si>
  <si>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</si>
  <si>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</si>
  <si>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</si>
  <si>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</si>
  <si>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</si>
  <si>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</si>
  <si>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</si>
  <si>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</si>
  <si>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</si>
  <si>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</si>
  <si>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</si>
  <si>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</si>
  <si>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</si>
  <si>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</si>
  <si>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</si>
  <si>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</si>
  <si>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</si>
  <si>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</si>
  <si>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</si>
  <si>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</si>
  <si>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</si>
  <si>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</si>
  <si>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</si>
  <si>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</si>
  <si>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</si>
  <si>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</si>
  <si>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</si>
  <si>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</si>
  <si>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</si>
  <si>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</si>
  <si>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</si>
  <si>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</si>
  <si>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</si>
  <si>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</si>
  <si>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</si>
  <si>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</si>
  <si>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</si>
  <si>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</si>
  <si>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</si>
  <si>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</si>
  <si>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</si>
  <si>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</si>
  <si>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</si>
  <si>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</si>
  <si>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</si>
  <si>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</si>
  <si>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</si>
  <si>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</si>
  <si>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</si>
  <si>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</si>
  <si>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</si>
  <si>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</si>
  <si>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</si>
  <si>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</si>
  <si>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</si>
  <si>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</si>
  <si>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</si>
  <si>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</si>
  <si>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</si>
  <si>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</si>
  <si>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</si>
  <si>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</si>
  <si>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</si>
  <si>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</si>
  <si>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</si>
  <si>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</si>
  <si>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</si>
  <si>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</si>
  <si>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</si>
  <si>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</si>
  <si>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</si>
  <si>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</si>
  <si>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</si>
  <si>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</si>
  <si>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</si>
  <si>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</si>
  <si>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</si>
  <si>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</si>
  <si>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</si>
  <si>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</si>
  <si>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</si>
  <si>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</si>
  <si>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</si>
  <si>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</si>
  <si>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</si>
  <si>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</si>
  <si>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</si>
  <si>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</si>
  <si>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</si>
  <si>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</si>
  <si>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</si>
  <si>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</si>
  <si>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</si>
  <si>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</si>
  <si>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</si>
  <si>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</si>
  <si>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</si>
  <si>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</si>
  <si>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</si>
  <si>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</si>
  <si>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</si>
  <si>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</si>
  <si>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</si>
  <si>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</si>
  <si>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</si>
  <si>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</si>
  <si>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</si>
  <si>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</si>
  <si>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</si>
  <si>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</si>
  <si>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</si>
  <si>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</si>
  <si>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</si>
  <si>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</si>
  <si>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</si>
  <si>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</si>
  <si>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</si>
  <si>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</si>
  <si>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</si>
  <si>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</si>
  <si>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</si>
  <si>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</si>
  <si>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</si>
  <si>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</si>
  <si>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</si>
  <si>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</si>
  <si>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</si>
  <si>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</si>
  <si>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</si>
  <si>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</si>
  <si>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</si>
  <si>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</si>
  <si>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</si>
  <si>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</si>
  <si>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</si>
  <si>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</si>
  <si>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</si>
  <si>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</si>
  <si>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</si>
  <si>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</si>
  <si>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</si>
  <si>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</si>
  <si>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</si>
  <si>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</si>
  <si>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</si>
  <si>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</si>
  <si>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</si>
  <si>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</si>
  <si>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</si>
  <si>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</si>
  <si>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</si>
  <si>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</si>
  <si>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</si>
  <si>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</si>
  <si>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</si>
  <si>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</si>
  <si>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</si>
  <si>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</si>
  <si>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</si>
  <si>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</si>
  <si>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</si>
  <si>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</si>
  <si>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</si>
  <si>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</si>
  <si>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</si>
  <si>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</si>
  <si>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</si>
  <si>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</si>
  <si>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</si>
  <si>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</si>
  <si>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</si>
  <si>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</si>
  <si>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</si>
  <si>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</si>
  <si>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</si>
  <si>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</si>
  <si>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</si>
  <si>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</si>
  <si>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</si>
  <si>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</si>
  <si>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</si>
  <si>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</si>
  <si>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</si>
  <si>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</si>
  <si>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</si>
  <si>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</si>
  <si>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</si>
  <si>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</si>
  <si>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</si>
  <si>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</si>
  <si>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</si>
  <si>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</si>
  <si>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</si>
  <si>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</si>
  <si>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</si>
  <si>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</si>
  <si>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</si>
  <si>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</si>
  <si>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</si>
  <si>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</si>
  <si>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</si>
  <si>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</si>
  <si>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</si>
  <si>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</si>
  <si>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</si>
  <si>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</si>
  <si>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</si>
  <si>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</si>
  <si>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</si>
  <si>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</si>
  <si>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</si>
  <si>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</si>
  <si>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</si>
  <si>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</si>
  <si>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</si>
  <si>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</si>
  <si>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</si>
  <si>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</si>
  <si>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</si>
  <si>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</si>
  <si>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</si>
  <si>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</si>
  <si>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</si>
  <si>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</si>
  <si>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</si>
  <si>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</si>
  <si>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</si>
  <si>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</si>
  <si>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</si>
  <si>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</si>
  <si>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</si>
  <si>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</si>
  <si>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</si>
  <si>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</si>
  <si>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</si>
  <si>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</si>
  <si>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</si>
  <si>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</si>
  <si>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</si>
  <si>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</si>
  <si>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</si>
  <si>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</si>
  <si>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</si>
  <si>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</si>
  <si>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</si>
  <si>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</si>
  <si>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</si>
  <si>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</si>
  <si>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</si>
  <si>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</si>
  <si>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</si>
  <si>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</si>
  <si>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</si>
  <si>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</si>
  <si>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</si>
  <si>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</si>
  <si>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</si>
  <si>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</si>
  <si>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</si>
  <si>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</si>
  <si>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</si>
  <si>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</si>
  <si>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</si>
  <si>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</si>
  <si>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</si>
  <si>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</si>
  <si>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</si>
  <si>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</si>
  <si>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</si>
  <si>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</si>
  <si>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</si>
  <si>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</si>
  <si>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</si>
  <si>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</si>
  <si>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</si>
  <si>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</si>
  <si>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</si>
  <si>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</si>
  <si>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</si>
  <si>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</si>
  <si>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</si>
  <si>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</si>
  <si>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</si>
  <si>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</si>
  <si>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</si>
  <si>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</si>
  <si>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</si>
  <si>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</si>
  <si>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</si>
  <si>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</si>
  <si>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</si>
  <si>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</si>
  <si>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</si>
  <si>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</si>
  <si>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</si>
  <si>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</si>
  <si>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</si>
  <si>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</si>
  <si>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</si>
  <si>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</si>
  <si>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</si>
  <si>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</si>
  <si>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</si>
  <si>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</si>
  <si>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</si>
  <si>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</si>
  <si>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</si>
  <si>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</si>
  <si>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</si>
  <si>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</si>
  <si>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</si>
  <si>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</si>
  <si>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</si>
  <si>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</si>
  <si>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</si>
  <si>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</si>
  <si>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</si>
  <si>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</si>
  <si>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</si>
  <si>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</si>
  <si>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</si>
  <si>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</si>
  <si>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</si>
  <si>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</si>
  <si>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</si>
  <si>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</si>
  <si>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</si>
  <si>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</si>
  <si>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</si>
  <si>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</si>
  <si>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</si>
  <si>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</si>
  <si>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</si>
  <si>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</si>
  <si>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</si>
  <si>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</si>
  <si>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</si>
  <si>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</si>
  <si>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</si>
  <si>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</si>
  <si>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</si>
  <si>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</si>
  <si>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</si>
  <si>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</si>
  <si>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</si>
  <si>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</si>
  <si>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</si>
  <si>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</si>
  <si>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</si>
  <si>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</si>
  <si>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</si>
  <si>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</si>
  <si>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</si>
  <si>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</si>
  <si>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</si>
  <si>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</si>
  <si>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</si>
  <si>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</si>
  <si>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</si>
  <si>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</si>
  <si>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</si>
  <si>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</si>
  <si>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</si>
  <si>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</si>
  <si>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</si>
  <si>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</si>
  <si>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</si>
  <si>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</si>
  <si>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</si>
  <si>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</si>
  <si>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</si>
  <si>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</si>
  <si>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</si>
  <si>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</si>
  <si>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</si>
  <si>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</si>
  <si>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</si>
  <si>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</si>
  <si>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</si>
  <si>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</si>
  <si>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</si>
  <si>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</si>
  <si>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</si>
  <si>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</si>
  <si>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</si>
  <si>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</si>
  <si>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</si>
  <si>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</si>
  <si>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</si>
  <si>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</si>
  <si>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</si>
  <si>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</si>
  <si>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</si>
  <si>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</si>
  <si>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</si>
  <si>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</si>
  <si>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</si>
  <si>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</si>
  <si>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</si>
  <si>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</si>
  <si>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</si>
  <si>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</si>
  <si>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</si>
  <si>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</si>
  <si>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</si>
  <si>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</si>
  <si>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</si>
  <si>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</si>
  <si>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</si>
  <si>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</si>
  <si>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</si>
  <si>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</si>
  <si>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</si>
  <si>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</si>
  <si>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</si>
  <si>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</si>
  <si>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</si>
  <si>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</si>
  <si>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</si>
  <si>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</si>
  <si>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</si>
  <si>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</si>
  <si>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</si>
  <si>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</si>
  <si>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</si>
  <si>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</si>
  <si>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</si>
  <si>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</si>
  <si>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</si>
  <si>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</si>
  <si>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</si>
  <si>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</si>
  <si>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</si>
  <si>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</si>
  <si>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</si>
  <si>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</si>
  <si>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</si>
  <si>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</si>
  <si>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</si>
  <si>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</si>
  <si>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</si>
  <si>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</si>
  <si>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</si>
  <si>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</si>
  <si>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</si>
  <si>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</si>
  <si>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</si>
  <si>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</si>
  <si>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</si>
  <si>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</si>
  <si>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</si>
  <si>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</si>
  <si>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</si>
  <si>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</si>
  <si>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</si>
  <si>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</si>
  <si>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</si>
  <si>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</si>
  <si>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</si>
  <si>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</si>
  <si>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</si>
  <si>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</si>
  <si>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</si>
  <si>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</si>
  <si>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</si>
  <si>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</si>
  <si>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</si>
  <si>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</si>
  <si>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</si>
  <si>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</si>
  <si>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</si>
  <si>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</si>
  <si>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</si>
  <si>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</si>
  <si>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</si>
  <si>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</si>
  <si>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</si>
  <si>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</si>
  <si>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</si>
  <si>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</si>
  <si>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</si>
  <si>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</si>
  <si>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</si>
  <si>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</si>
  <si>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</si>
  <si>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</si>
  <si>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</si>
  <si>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</si>
  <si>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</si>
  <si>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</si>
  <si>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</si>
  <si>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</si>
  <si>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</si>
  <si>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</si>
  <si>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</si>
  <si>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</si>
  <si>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</si>
  <si>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</si>
  <si>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</si>
  <si>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</si>
  <si>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</si>
  <si>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</si>
  <si>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</si>
  <si>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</si>
  <si>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</si>
  <si>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</si>
  <si>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</si>
  <si>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</si>
  <si>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</si>
  <si>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</si>
  <si>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</si>
  <si>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</si>
  <si>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</si>
  <si>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</si>
  <si>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</si>
  <si>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</si>
  <si>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</si>
  <si>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</si>
  <si>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</si>
  <si>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</si>
  <si>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</si>
  <si>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</si>
  <si>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</si>
  <si>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</si>
  <si>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</si>
  <si>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</si>
  <si>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</si>
  <si>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</si>
  <si>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</si>
  <si>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</si>
  <si>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</si>
  <si>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</si>
  <si>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</si>
  <si>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</si>
  <si>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</si>
  <si>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</si>
  <si>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</si>
  <si>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</si>
  <si>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</si>
  <si>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</si>
  <si>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</si>
  <si>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</si>
  <si>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</si>
  <si>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</si>
  <si>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</si>
  <si>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</si>
  <si>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</si>
  <si>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</si>
  <si>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</si>
  <si>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</si>
  <si>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</si>
  <si>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</si>
  <si>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</si>
  <si>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</si>
  <si>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</si>
  <si>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</si>
  <si>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</si>
  <si>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</si>
  <si>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</si>
  <si>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</si>
  <si>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</si>
  <si>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</si>
  <si>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</si>
  <si>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</si>
  <si>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</si>
  <si>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</si>
  <si>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</si>
  <si>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</si>
  <si>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</si>
  <si>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</si>
  <si>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</si>
  <si>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</si>
  <si>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</si>
  <si>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</si>
  <si>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</si>
  <si>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</si>
  <si>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</si>
  <si>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</si>
  <si>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</si>
  <si>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</si>
  <si>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</si>
  <si>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</si>
  <si>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</si>
  <si>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</si>
  <si>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</si>
  <si>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</si>
  <si>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</si>
  <si>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</si>
  <si>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</si>
  <si>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</si>
  <si>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</si>
  <si>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</si>
  <si>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</si>
  <si>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</si>
  <si>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</si>
  <si>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</si>
  <si>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</si>
  <si>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</si>
  <si>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</si>
  <si>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</si>
  <si>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</si>
  <si>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</si>
  <si>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</si>
  <si>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</si>
  <si>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</si>
  <si>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</si>
  <si>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</si>
  <si>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</si>
  <si>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</si>
  <si>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</si>
  <si>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</si>
  <si>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</si>
  <si>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</si>
  <si>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</si>
  <si>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</si>
  <si>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</si>
  <si>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</si>
  <si>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</si>
  <si>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</si>
  <si>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</si>
  <si>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</si>
  <si>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</si>
  <si>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</si>
  <si>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</si>
  <si>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</si>
  <si>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</si>
  <si>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</si>
  <si>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</si>
  <si>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</si>
  <si>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</si>
  <si>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</si>
  <si>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</si>
  <si>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</si>
  <si>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</si>
  <si>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</si>
  <si>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</si>
  <si>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</si>
  <si>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</si>
  <si>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</si>
  <si>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</si>
  <si>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</si>
  <si>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</si>
  <si>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</si>
  <si>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</si>
  <si>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</si>
  <si>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</si>
  <si>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</si>
  <si>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</si>
  <si>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</si>
  <si>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</si>
  <si>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</si>
  <si>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</si>
  <si>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</si>
  <si>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</si>
  <si>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</si>
  <si>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</si>
  <si>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</si>
  <si>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</si>
  <si>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</si>
  <si>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</si>
  <si>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</si>
  <si>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</si>
  <si>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</si>
  <si>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</si>
  <si>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</si>
  <si>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</si>
  <si>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</si>
  <si>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</si>
  <si>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</si>
  <si>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</si>
  <si>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</si>
  <si>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</si>
  <si>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</si>
  <si>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</si>
  <si>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</si>
  <si>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</si>
  <si>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</si>
  <si>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</si>
  <si>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</si>
  <si>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</si>
  <si>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</si>
  <si>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</si>
  <si>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</si>
  <si>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</si>
  <si>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</si>
  <si>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</si>
  <si>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</si>
  <si>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</si>
  <si>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</si>
  <si>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</si>
  <si>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</si>
  <si>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</si>
  <si>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</si>
  <si>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</si>
  <si>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</si>
  <si>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</si>
  <si>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</si>
  <si>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</si>
  <si>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</si>
  <si>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</si>
  <si>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</si>
  <si>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</si>
  <si>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</si>
  <si>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</si>
  <si>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</si>
  <si>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</si>
  <si>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</si>
  <si>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</si>
  <si>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</si>
  <si>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</si>
  <si>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</si>
  <si>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</si>
  <si>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</si>
  <si>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</si>
  <si>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</si>
  <si>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</si>
  <si>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</si>
  <si>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</si>
  <si>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</si>
  <si>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</si>
  <si>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</si>
  <si>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</si>
  <si>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</si>
  <si>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</si>
  <si>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</si>
  <si>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</si>
  <si>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</si>
  <si>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</si>
  <si>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</si>
  <si>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</si>
  <si>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</si>
  <si>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</si>
  <si>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</si>
  <si>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</si>
  <si>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</si>
  <si>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</si>
  <si>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</si>
  <si>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</si>
  <si>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</si>
  <si>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</si>
  <si>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</si>
  <si>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</si>
  <si>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</si>
  <si>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</si>
  <si>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</si>
  <si>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</si>
  <si>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</si>
  <si>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</si>
  <si>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</si>
  <si>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</si>
  <si>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</si>
  <si>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</si>
  <si>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</si>
  <si>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</si>
  <si>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</si>
  <si>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</si>
  <si>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</si>
  <si>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</si>
  <si>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</si>
  <si>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</si>
  <si>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</si>
  <si>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</si>
  <si>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</si>
  <si>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</si>
  <si>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</si>
  <si>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</si>
  <si>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</si>
  <si>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</si>
  <si>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</si>
  <si>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</si>
  <si>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</si>
  <si>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</si>
  <si>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</si>
  <si>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</si>
  <si>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</si>
  <si>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</si>
  <si>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</si>
  <si>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</si>
  <si>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</si>
  <si>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</si>
  <si>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</si>
  <si>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</si>
  <si>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</si>
  <si>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</si>
  <si>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</si>
  <si>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</si>
  <si>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</si>
  <si>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</si>
  <si>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</si>
  <si>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</si>
  <si>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</si>
  <si>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</si>
  <si>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</si>
  <si>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</si>
  <si>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</si>
  <si>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</si>
  <si>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</si>
  <si>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</si>
  <si>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</si>
  <si>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</si>
  <si>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</si>
  <si>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</si>
  <si>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</si>
  <si>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</si>
  <si>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</si>
  <si>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</si>
  <si>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</si>
  <si>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</si>
  <si>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</si>
  <si>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</si>
  <si>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</si>
  <si>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</si>
  <si>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</si>
  <si>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</si>
  <si>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</si>
  <si>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</si>
  <si>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</si>
  <si>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</si>
  <si>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</si>
  <si>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</si>
  <si>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</si>
  <si>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</si>
  <si>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</si>
  <si>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</si>
  <si>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</si>
  <si>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</si>
  <si>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</si>
  <si>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</si>
  <si>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</si>
  <si>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</si>
  <si>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</si>
  <si>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</si>
  <si>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</si>
  <si>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</si>
  <si>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</si>
  <si>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</si>
  <si>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</si>
  <si>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</si>
  <si>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</si>
  <si>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</si>
  <si>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</si>
  <si>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</si>
  <si>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</si>
  <si>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</si>
  <si>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</si>
  <si>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</si>
  <si>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</si>
  <si>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</si>
  <si>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</si>
  <si>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</si>
  <si>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</si>
  <si>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</si>
  <si>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</si>
  <si>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</si>
  <si>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</si>
  <si>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</si>
  <si>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</si>
  <si>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</si>
  <si>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</si>
  <si>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</si>
  <si>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</si>
  <si>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</si>
  <si>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</si>
  <si>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</si>
  <si>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</si>
  <si>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</si>
  <si>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</si>
  <si>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</si>
  <si>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</si>
  <si>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</si>
  <si>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</si>
  <si>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</si>
  <si>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</si>
  <si>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</si>
  <si>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</si>
  <si>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</si>
  <si>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</si>
  <si>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</si>
  <si>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</si>
  <si>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</si>
  <si>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</si>
  <si>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</si>
  <si>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</si>
  <si>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</si>
  <si>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</si>
  <si>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</si>
  <si>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</si>
  <si>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</si>
  <si>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</si>
  <si>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</si>
  <si>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</si>
  <si>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</si>
  <si>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</si>
  <si>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</si>
  <si>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</si>
  <si>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</si>
  <si>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</si>
  <si>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</si>
  <si>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</si>
  <si>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</si>
  <si>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</si>
  <si>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</si>
  <si>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</si>
  <si>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</si>
  <si>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</si>
  <si>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</si>
  <si>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</si>
  <si>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</si>
  <si>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</si>
  <si>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</si>
  <si>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</si>
  <si>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</si>
  <si>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</si>
  <si>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</si>
  <si>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</si>
  <si>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</si>
  <si>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</si>
  <si>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</si>
  <si>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</si>
  <si>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</si>
  <si>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</si>
  <si>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</si>
  <si>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</si>
  <si>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</si>
  <si>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</si>
  <si>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</si>
  <si>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</si>
  <si>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</si>
  <si>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</si>
  <si>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</si>
  <si>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</si>
  <si>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</si>
  <si>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</si>
  <si>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</si>
  <si>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</si>
  <si>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</si>
  <si>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</si>
  <si>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</si>
  <si>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</si>
  <si>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</si>
  <si>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</si>
  <si>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</si>
  <si>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</si>
  <si>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</si>
  <si>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</si>
  <si>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</si>
  <si>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</si>
  <si>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</si>
  <si>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</si>
  <si>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</si>
  <si>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</si>
  <si>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</si>
  <si>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</si>
  <si>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</si>
  <si>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</si>
  <si>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</si>
  <si>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</si>
  <si>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</si>
  <si>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</si>
  <si>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</si>
  <si>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</si>
  <si>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</si>
  <si>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</si>
  <si>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</si>
  <si>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</si>
  <si>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</si>
  <si>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</si>
  <si>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</si>
  <si>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</si>
  <si>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</si>
  <si>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</si>
  <si>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</si>
  <si>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</si>
  <si>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</si>
  <si>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</si>
  <si>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</si>
  <si>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</si>
  <si>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</si>
  <si>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</si>
  <si>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</si>
  <si>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</si>
  <si>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</si>
  <si>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</si>
  <si>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</si>
  <si>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</si>
  <si>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</si>
  <si>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</si>
  <si>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</si>
  <si>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</si>
  <si>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</si>
  <si>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</si>
  <si>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</si>
  <si>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</si>
  <si>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</si>
  <si>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</si>
  <si>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</si>
  <si>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</si>
  <si>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</si>
  <si>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</si>
  <si>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</si>
  <si>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</si>
  <si>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</si>
  <si>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</si>
  <si>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</si>
  <si>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</si>
  <si>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</si>
  <si>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</si>
  <si>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</si>
  <si>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</si>
  <si>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</si>
  <si>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</si>
  <si>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</si>
  <si>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</si>
  <si>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</si>
  <si>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</si>
  <si>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</si>
  <si>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</si>
  <si>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</si>
  <si>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</si>
  <si>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</si>
  <si>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</si>
  <si>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</si>
  <si>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</si>
  <si>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</si>
  <si>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</si>
  <si>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</si>
  <si>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</si>
  <si>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</si>
  <si>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</si>
  <si>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</si>
  <si>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</si>
  <si>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</si>
  <si>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</si>
  <si>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</si>
  <si>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</si>
  <si>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</si>
  <si>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</si>
  <si>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</si>
  <si>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</si>
  <si>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</si>
  <si>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</si>
  <si>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</si>
  <si>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</si>
  <si>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</si>
  <si>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</si>
  <si>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</si>
  <si>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</si>
  <si>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</si>
  <si>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</si>
  <si>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</si>
  <si>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</si>
  <si>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</si>
  <si>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</si>
  <si>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</si>
  <si>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</si>
  <si>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</si>
  <si>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</si>
  <si>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</si>
  <si>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</si>
  <si>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</si>
  <si>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</si>
  <si>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</si>
  <si>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</si>
  <si>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</si>
  <si>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</si>
  <si>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</si>
  <si>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</si>
  <si>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</si>
  <si>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</si>
  <si>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</si>
  <si>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</si>
  <si>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</si>
  <si>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</si>
  <si>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</si>
  <si>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</si>
  <si>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</si>
  <si>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</si>
  <si>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</si>
  <si>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</si>
  <si>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</si>
  <si>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</si>
  <si>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</si>
  <si>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</si>
  <si>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</si>
  <si>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</si>
  <si>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</si>
  <si>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</si>
  <si>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</si>
  <si>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</si>
  <si>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</si>
  <si>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</si>
  <si>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</si>
  <si>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</si>
  <si>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</si>
  <si>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</si>
  <si>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</si>
  <si>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</si>
  <si>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</si>
  <si>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</si>
  <si>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</si>
  <si>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</si>
  <si>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</si>
  <si>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</si>
  <si>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</si>
  <si>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</si>
  <si>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</si>
  <si>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</si>
  <si>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</si>
  <si>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</si>
  <si>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</si>
  <si>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</si>
  <si>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</si>
  <si>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</si>
  <si>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</si>
  <si>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</si>
  <si>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</si>
  <si>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</si>
  <si>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</si>
  <si>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</si>
  <si>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</si>
  <si>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</si>
  <si>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</si>
  <si>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</si>
  <si>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</si>
  <si>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</si>
  <si>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</si>
  <si>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</si>
  <si>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</si>
  <si>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</si>
  <si>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</si>
  <si>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</si>
  <si>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</si>
  <si>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</si>
  <si>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</si>
  <si>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</si>
  <si>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</si>
  <si>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</si>
  <si>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</si>
  <si>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</si>
  <si>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</si>
  <si>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</si>
  <si>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</si>
  <si>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</si>
  <si>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</si>
  <si>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</si>
  <si>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</si>
  <si>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</si>
  <si>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</si>
  <si>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</si>
  <si>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</si>
  <si>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</si>
  <si>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</si>
  <si>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</si>
  <si>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</si>
  <si>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</si>
  <si>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</si>
  <si>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</si>
  <si>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</si>
  <si>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</si>
  <si>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</si>
  <si>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</si>
  <si>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</si>
  <si>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</si>
  <si>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</si>
  <si>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</si>
  <si>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</si>
  <si>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</si>
  <si>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</si>
  <si>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</si>
  <si>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</si>
  <si>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</si>
  <si>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</si>
  <si>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</si>
  <si>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</si>
  <si>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</si>
  <si>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</si>
  <si>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</si>
  <si>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</si>
  <si>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</si>
  <si>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</si>
  <si>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</si>
  <si>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</si>
  <si>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</si>
  <si>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</si>
  <si>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</si>
  <si>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</si>
  <si>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</si>
  <si>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</si>
  <si>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</si>
  <si>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</si>
  <si>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</si>
  <si>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</si>
  <si>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</si>
  <si>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</si>
  <si>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</si>
  <si>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</si>
  <si>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</si>
  <si>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</si>
  <si>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</si>
  <si>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</si>
  <si>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</si>
  <si>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</si>
  <si>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</si>
  <si>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</si>
  <si>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</si>
  <si>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</si>
  <si>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</si>
  <si>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</si>
  <si>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</si>
  <si>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</si>
  <si>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</si>
  <si>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</si>
  <si>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</si>
  <si>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</si>
  <si>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</si>
  <si>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</si>
  <si>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</si>
  <si>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</si>
  <si>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</si>
  <si>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</si>
  <si>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</si>
  <si>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</si>
  <si>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</si>
  <si>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</si>
  <si>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</si>
  <si>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</si>
  <si>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</si>
  <si>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</si>
  <si>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</si>
  <si>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</si>
  <si>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</si>
  <si>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</si>
  <si>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</si>
  <si>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</si>
  <si>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</si>
  <si>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</si>
  <si>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</si>
  <si>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</si>
  <si>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</si>
  <si>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</si>
  <si>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</si>
  <si>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</si>
  <si>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</si>
  <si>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</si>
  <si>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</si>
  <si>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</si>
  <si>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</si>
  <si>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</si>
  <si>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</si>
  <si>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</si>
  <si>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</si>
  <si>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</si>
  <si>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</si>
  <si>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</si>
  <si>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</si>
  <si>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</si>
  <si>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</si>
  <si>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</si>
  <si>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</si>
  <si>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</si>
  <si>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</si>
  <si>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</si>
  <si>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</si>
  <si>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</si>
  <si>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</si>
  <si>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</si>
  <si>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</si>
  <si>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</si>
  <si>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</si>
  <si>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</si>
  <si>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</si>
  <si>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</si>
  <si>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</si>
  <si>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</si>
  <si>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</si>
  <si>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</si>
  <si>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</si>
  <si>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</si>
  <si>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</si>
  <si>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</si>
  <si>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</si>
  <si>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</si>
  <si>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</si>
  <si>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</si>
  <si>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</si>
  <si>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</si>
  <si>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</si>
  <si>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</si>
  <si>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</si>
  <si>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</si>
  <si>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</si>
  <si>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</si>
  <si>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</si>
  <si>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</si>
  <si>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</si>
  <si>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</si>
  <si>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</si>
  <si>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</si>
  <si>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</si>
  <si>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</si>
  <si>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</si>
  <si>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</si>
  <si>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</si>
  <si>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</si>
  <si>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</si>
  <si>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</si>
  <si>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</si>
  <si>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</si>
  <si>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</si>
  <si>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</si>
  <si>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</si>
  <si>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</si>
  <si>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</si>
  <si>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</si>
  <si>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</si>
  <si>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</si>
  <si>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</si>
  <si>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</si>
  <si>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</si>
  <si>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</si>
  <si>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</si>
  <si>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</si>
  <si>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</si>
  <si>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</si>
  <si>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</si>
  <si>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</si>
  <si>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</si>
  <si>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</si>
  <si>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</si>
  <si>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</si>
  <si>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</si>
  <si>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</si>
  <si>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</si>
  <si>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</si>
  <si>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</si>
  <si>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</si>
  <si>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</si>
  <si>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</si>
  <si>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</si>
  <si>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</si>
  <si>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</si>
  <si>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</si>
  <si>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</si>
  <si>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</si>
  <si>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</si>
  <si>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</si>
  <si>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</si>
  <si>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</si>
  <si>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</si>
  <si>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</si>
  <si>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</si>
  <si>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</si>
  <si>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</si>
  <si>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</si>
  <si>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</si>
  <si>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</si>
  <si>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</si>
  <si>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</si>
  <si>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</si>
  <si>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</si>
  <si>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</si>
  <si>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</si>
  <si>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</si>
  <si>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</si>
  <si>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</si>
  <si>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</si>
  <si>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</si>
  <si>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</si>
  <si>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</si>
  <si>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</si>
  <si>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</si>
  <si>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</si>
  <si>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</si>
  <si>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</si>
  <si>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</si>
  <si>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</si>
  <si>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</si>
  <si>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</si>
  <si>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</si>
  <si>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</si>
  <si>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</si>
  <si>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</si>
  <si>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</si>
  <si>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</si>
  <si>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</si>
  <si>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</si>
  <si>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</si>
  <si>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</si>
  <si>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</si>
  <si>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</si>
  <si>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</si>
  <si>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</si>
  <si>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</si>
  <si>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</si>
  <si>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</si>
  <si>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</si>
  <si>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</si>
  <si>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</si>
  <si>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</si>
  <si>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</si>
  <si>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</si>
  <si>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</si>
  <si>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</si>
  <si>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</si>
  <si>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</si>
  <si>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</si>
  <si>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</si>
  <si>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</si>
  <si>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</si>
  <si>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</si>
  <si>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</si>
  <si>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</si>
  <si>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</si>
  <si>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</si>
  <si>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</si>
  <si>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</si>
  <si>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</si>
  <si>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</si>
  <si>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</si>
  <si>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</si>
  <si>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</si>
  <si>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</si>
  <si>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</si>
  <si>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</si>
  <si>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</si>
  <si>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</si>
  <si>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</si>
  <si>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</si>
  <si>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</si>
  <si>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</si>
  <si>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</si>
  <si>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</si>
  <si>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</si>
  <si>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</si>
  <si>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</si>
  <si>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</si>
  <si>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</si>
  <si>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</si>
  <si>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</si>
  <si>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</si>
  <si>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</si>
  <si>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</si>
  <si>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</si>
  <si>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</si>
  <si>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</si>
  <si>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</si>
  <si>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</si>
  <si>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</si>
  <si>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</si>
  <si>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</si>
  <si>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</si>
  <si>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</si>
  <si>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</si>
  <si>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</si>
  <si>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</si>
  <si>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</si>
  <si>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</si>
  <si>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</si>
  <si>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</si>
  <si>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</si>
  <si>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</si>
  <si>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</si>
  <si>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</si>
  <si>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</si>
  <si>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</si>
  <si>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</si>
  <si>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</si>
  <si>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</si>
  <si>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</si>
  <si>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</si>
  <si>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</si>
  <si>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</si>
  <si>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</si>
  <si>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</si>
  <si>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</si>
  <si>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</si>
  <si>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</si>
  <si>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</si>
  <si>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</si>
  <si>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</si>
  <si>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</si>
  <si>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</si>
  <si>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</si>
  <si>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</si>
  <si>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</si>
  <si>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</si>
  <si>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</si>
  <si>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</si>
  <si>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</si>
  <si>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</si>
  <si>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</si>
  <si>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</si>
  <si>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</si>
  <si>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</si>
  <si>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</si>
  <si>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</si>
  <si>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</si>
  <si>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</si>
  <si>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</si>
  <si>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</si>
  <si>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</si>
  <si>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</si>
  <si>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</si>
  <si>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</si>
  <si>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</si>
  <si>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</si>
  <si>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</si>
  <si>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</si>
  <si>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</si>
  <si>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</si>
  <si>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</si>
  <si>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</si>
  <si>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</si>
  <si>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</si>
  <si>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</si>
  <si>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</si>
  <si>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</si>
  <si>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</si>
  <si>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</si>
  <si>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</si>
  <si>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</si>
  <si>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</si>
  <si>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</si>
  <si>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</si>
  <si>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</si>
  <si>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</si>
  <si>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</si>
  <si>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</si>
  <si>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</si>
  <si>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</si>
  <si>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</si>
  <si>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</si>
  <si>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</si>
  <si>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</si>
  <si>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</si>
  <si>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</si>
  <si>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</si>
  <si>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</si>
  <si>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</si>
  <si>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</si>
  <si>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</si>
  <si>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</si>
  <si>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</si>
  <si>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</si>
  <si>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</si>
  <si>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</si>
  <si>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</si>
  <si>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</si>
  <si>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</si>
  <si>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</si>
  <si>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</si>
  <si>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</si>
  <si>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</si>
  <si>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</si>
  <si>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</si>
  <si>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</si>
  <si>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</si>
  <si>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</si>
  <si>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</si>
  <si>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</si>
  <si>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</si>
  <si>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</si>
  <si>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</si>
  <si>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</si>
  <si>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</si>
  <si>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</si>
  <si>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</si>
  <si>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</si>
  <si>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</si>
  <si>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</si>
  <si>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</si>
  <si>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</si>
  <si>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</si>
  <si>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</si>
  <si>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</si>
  <si>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</si>
  <si>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</si>
  <si>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</si>
  <si>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</si>
  <si>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</si>
  <si>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</si>
  <si>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</si>
  <si>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</si>
  <si>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</si>
  <si>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</si>
  <si>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</si>
  <si>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</si>
  <si>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</si>
  <si>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</si>
  <si>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</si>
  <si>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</si>
  <si>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</si>
  <si>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</si>
  <si>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</si>
  <si>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</si>
  <si>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</si>
  <si>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</si>
  <si>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</si>
  <si>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</si>
  <si>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</si>
  <si>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</si>
  <si>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</si>
  <si>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</si>
  <si>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</si>
  <si>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</si>
  <si>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</si>
  <si>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</si>
  <si>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</si>
  <si>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</si>
  <si>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</si>
  <si>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</si>
  <si>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</si>
  <si>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</si>
  <si>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</si>
  <si>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</si>
  <si>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</si>
  <si>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</si>
  <si>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</si>
  <si>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</si>
  <si>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</si>
  <si>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</si>
  <si>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</si>
  <si>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</si>
  <si>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</si>
  <si>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</si>
  <si>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</si>
  <si>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</si>
  <si>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</si>
  <si>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</si>
  <si>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</si>
  <si>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</si>
  <si>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</si>
  <si>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</si>
  <si>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</si>
  <si>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</si>
  <si>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</si>
  <si>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</si>
  <si>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</si>
  <si>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</si>
  <si>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</si>
  <si>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</si>
  <si>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</si>
  <si>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</si>
  <si>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</si>
  <si>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</si>
  <si>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</si>
  <si>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</si>
  <si>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</si>
  <si>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</si>
  <si>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</si>
  <si>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</si>
  <si>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</si>
  <si>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</si>
  <si>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</si>
  <si>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</si>
  <si>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</si>
  <si>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</si>
  <si>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</si>
  <si>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</si>
  <si>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</si>
  <si>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</si>
  <si>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</si>
  <si>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</si>
  <si>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</si>
  <si>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</si>
  <si>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</si>
  <si>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</si>
  <si>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</si>
  <si>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</si>
  <si>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</si>
  <si>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</si>
  <si>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</si>
  <si>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</si>
  <si>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</si>
  <si>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</si>
  <si>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</si>
  <si>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</si>
  <si>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</si>
  <si>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</si>
  <si>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</si>
  <si>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</si>
  <si>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</si>
  <si>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</si>
  <si>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</si>
  <si>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</si>
  <si>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</si>
  <si>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</si>
  <si>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</si>
  <si>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</si>
  <si>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</si>
  <si>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</si>
  <si>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</si>
  <si>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</si>
  <si>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</si>
  <si>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</si>
  <si>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</si>
  <si>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</si>
  <si>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</si>
  <si>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</si>
  <si>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</si>
  <si>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</si>
  <si>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</si>
  <si>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</si>
  <si>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</si>
  <si>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</si>
  <si>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</si>
  <si>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</si>
  <si>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</si>
  <si>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</si>
  <si>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</si>
  <si>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</si>
  <si>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</si>
  <si>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</si>
  <si>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</si>
  <si>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</si>
  <si>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</si>
  <si>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</si>
  <si>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</si>
  <si>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</si>
  <si>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</si>
  <si>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</si>
  <si>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</si>
  <si>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</si>
  <si>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</si>
  <si>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</si>
  <si>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</si>
  <si>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</si>
  <si>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</si>
  <si>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</si>
  <si>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</si>
  <si>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</si>
  <si>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</si>
  <si>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</si>
  <si>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</si>
  <si>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</si>
  <si>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</si>
  <si>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</si>
  <si>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</si>
  <si>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</si>
  <si>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</si>
  <si>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</si>
  <si>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</si>
  <si>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</si>
  <si>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</si>
  <si>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</si>
  <si>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</si>
  <si>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</si>
  <si>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</si>
  <si>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</si>
  <si>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</si>
  <si>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</si>
  <si>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</si>
  <si>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</si>
  <si>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</si>
  <si>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</si>
  <si>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</si>
  <si>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</si>
  <si>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</si>
  <si>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</si>
  <si>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</si>
  <si>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</si>
  <si>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</si>
  <si>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</si>
  <si>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</si>
  <si>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</si>
  <si>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</si>
  <si>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</si>
  <si>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</si>
  <si>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</si>
  <si>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</si>
  <si>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</si>
  <si>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</si>
  <si>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</si>
  <si>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</si>
  <si>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</si>
  <si>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</si>
  <si>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</si>
  <si>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</si>
  <si>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</si>
  <si>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</si>
  <si>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</si>
  <si>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</si>
  <si>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</si>
  <si>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</si>
  <si>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</si>
  <si>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</si>
  <si>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</si>
  <si>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</si>
  <si>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</si>
  <si>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</si>
  <si>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</si>
  <si>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</si>
  <si>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</si>
  <si>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</si>
  <si>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</si>
  <si>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</si>
  <si>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</si>
  <si>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</si>
  <si>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</si>
  <si>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</si>
  <si>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</si>
  <si>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</si>
  <si>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</si>
  <si>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</si>
  <si>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</si>
  <si>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</si>
  <si>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</si>
  <si>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</si>
  <si>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</si>
  <si>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</si>
  <si>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</si>
  <si>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</si>
  <si>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</si>
  <si>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</si>
  <si>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</si>
  <si>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</si>
  <si>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</si>
  <si>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</si>
  <si>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</si>
  <si>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</si>
  <si>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</si>
  <si>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</si>
  <si>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</si>
  <si>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</si>
  <si>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</si>
  <si>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</si>
  <si>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</si>
  <si>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</si>
  <si>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</si>
  <si>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</si>
  <si>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</si>
  <si>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</si>
  <si>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</si>
  <si>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</si>
  <si>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</si>
  <si>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</si>
  <si>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</si>
  <si>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</si>
  <si>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</si>
  <si>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</si>
  <si>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</si>
  <si>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</si>
  <si>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</si>
  <si>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</si>
  <si>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</si>
  <si>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</si>
  <si>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</si>
  <si>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</si>
  <si>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</si>
  <si>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</si>
  <si>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</si>
  <si>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</si>
  <si>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</si>
  <si>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</si>
  <si>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</si>
  <si>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</si>
  <si>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</si>
  <si>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</si>
  <si>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</si>
  <si>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</si>
  <si>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</si>
  <si>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</si>
  <si>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</si>
  <si>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</si>
  <si>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</si>
  <si>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</si>
  <si>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</si>
  <si>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</si>
  <si>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</si>
  <si>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</si>
  <si>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</si>
  <si>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</si>
  <si>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</si>
  <si>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</si>
  <si>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</si>
  <si>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</si>
  <si>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</si>
  <si>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</si>
  <si>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</si>
  <si>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</si>
  <si>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</si>
  <si>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</si>
  <si>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</si>
  <si>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</si>
  <si>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</si>
  <si>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</si>
  <si>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</si>
  <si>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</si>
  <si>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</si>
  <si>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</si>
  <si>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</si>
  <si>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</si>
  <si>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</si>
  <si>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</si>
  <si>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</si>
  <si>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</si>
  <si>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</si>
  <si>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</si>
  <si>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</si>
  <si>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</si>
  <si>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</si>
  <si>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</si>
  <si>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</si>
  <si>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</si>
  <si>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</si>
  <si>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</si>
  <si>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</si>
  <si>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</si>
  <si>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</si>
  <si>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</si>
  <si>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</si>
  <si>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</si>
  <si>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</si>
  <si>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</si>
  <si>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</si>
  <si>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</si>
  <si>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</si>
  <si>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</si>
  <si>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</si>
  <si>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</si>
  <si>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</si>
  <si>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</si>
  <si>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</si>
  <si>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</si>
  <si>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</si>
  <si>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</si>
  <si>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</si>
  <si>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</si>
  <si>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</si>
  <si>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</si>
  <si>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</si>
  <si>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</si>
  <si>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</si>
  <si>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</si>
  <si>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</si>
  <si>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</si>
  <si>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</si>
  <si>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</si>
  <si>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</si>
  <si>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</si>
  <si>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</si>
  <si>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</si>
  <si>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</si>
  <si>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</si>
  <si>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</si>
  <si>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</si>
  <si>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</si>
  <si>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</si>
  <si>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</si>
  <si>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</si>
  <si>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</si>
  <si>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</si>
  <si>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</si>
  <si>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</si>
  <si>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</si>
  <si>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</si>
  <si>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</si>
  <si>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</si>
  <si>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</si>
  <si>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</si>
  <si>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</si>
  <si>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</si>
  <si>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</si>
  <si>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</si>
  <si>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</si>
  <si>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</si>
  <si>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</si>
  <si>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</si>
  <si>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</si>
  <si>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</si>
  <si>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</si>
  <si>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</si>
  <si>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</si>
  <si>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</si>
  <si>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</si>
  <si>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</si>
  <si>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</si>
  <si>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</si>
  <si>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</si>
  <si>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</si>
  <si>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</si>
  <si>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</si>
  <si>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</si>
  <si>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</si>
  <si>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</si>
  <si>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</si>
  <si>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</si>
  <si>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</si>
  <si>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</si>
  <si>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</si>
  <si>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</si>
  <si>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</si>
  <si>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</si>
  <si>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</si>
  <si>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</si>
  <si>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</si>
  <si>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</si>
  <si>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</si>
  <si>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</si>
  <si>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</si>
  <si>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</si>
  <si>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</si>
  <si>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</si>
  <si>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</si>
  <si>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</si>
  <si>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</si>
  <si>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</si>
  <si>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</si>
  <si>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</si>
  <si>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</si>
  <si>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</si>
  <si>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</si>
  <si>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</si>
  <si>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</si>
  <si>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</si>
  <si>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</si>
  <si>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</si>
  <si>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</si>
  <si>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</si>
  <si>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</si>
  <si>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</si>
  <si>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</si>
  <si>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</si>
  <si>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</si>
  <si>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</si>
  <si>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</si>
  <si>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</si>
  <si>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</si>
  <si>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</si>
  <si>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</si>
  <si>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</si>
  <si>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</si>
  <si>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</si>
  <si>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</si>
  <si>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</si>
  <si>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</si>
  <si>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</si>
  <si>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</si>
  <si>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</si>
  <si>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</si>
  <si>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</si>
  <si>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</si>
  <si>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</si>
  <si>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</si>
  <si>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</si>
  <si>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</si>
  <si>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</si>
  <si>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</si>
  <si>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</si>
  <si>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</si>
  <si>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</si>
  <si>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</si>
  <si>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</si>
  <si>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</si>
  <si>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</si>
  <si>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</si>
  <si>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</si>
  <si>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</si>
  <si>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</si>
  <si>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</si>
  <si>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</si>
  <si>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</si>
  <si>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</si>
  <si>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</si>
  <si>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</si>
  <si>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</si>
  <si>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</si>
  <si>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</si>
  <si>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</si>
  <si>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</si>
  <si>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</si>
  <si>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</si>
  <si>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</si>
  <si>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</si>
  <si>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</si>
  <si>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</si>
  <si>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</si>
  <si>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</si>
  <si>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</si>
  <si>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</si>
  <si>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</si>
  <si>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</si>
  <si>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</si>
  <si>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</si>
  <si>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</si>
  <si>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</si>
  <si>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</si>
  <si>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</si>
  <si>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</si>
  <si>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</si>
  <si>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</si>
  <si>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</si>
  <si>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</si>
  <si>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</si>
  <si>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</si>
  <si>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</si>
  <si>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</si>
  <si>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</si>
  <si>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</si>
  <si>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</si>
  <si>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</si>
  <si>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</si>
  <si>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</si>
  <si>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</si>
  <si>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</si>
  <si>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</si>
  <si>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</si>
  <si>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</si>
  <si>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</si>
  <si>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</si>
  <si>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</si>
  <si>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</si>
  <si>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</si>
  <si>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</si>
  <si>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</si>
  <si>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</si>
  <si>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</si>
  <si>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</si>
  <si>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</si>
  <si>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</si>
  <si>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</si>
  <si>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</si>
  <si>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</si>
  <si>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</si>
  <si>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</si>
  <si>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</si>
  <si>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</si>
  <si>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</si>
  <si>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</si>
  <si>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</si>
  <si>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</si>
  <si>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</si>
  <si>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</si>
  <si>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</si>
  <si>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</si>
  <si>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</si>
  <si>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</si>
  <si>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</si>
  <si>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</si>
  <si>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</si>
  <si>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</si>
  <si>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</si>
  <si>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</si>
  <si>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</si>
  <si>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</si>
  <si>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</si>
  <si>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</si>
  <si>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</si>
  <si>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</si>
  <si>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</si>
  <si>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</si>
  <si>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</si>
  <si>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</si>
  <si>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</si>
  <si>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</si>
  <si>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</si>
  <si>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</si>
  <si>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</si>
  <si>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</si>
  <si>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</si>
  <si>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</si>
  <si>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</si>
  <si>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</si>
  <si>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</si>
  <si>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</si>
  <si>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</si>
  <si>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</si>
  <si>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</si>
  <si>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</si>
  <si>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</si>
  <si>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</si>
  <si>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</si>
  <si>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</si>
  <si>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</si>
  <si>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</si>
  <si>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</si>
  <si>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</si>
  <si>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</si>
  <si>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</si>
  <si>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</si>
  <si>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</si>
  <si>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</si>
  <si>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</si>
  <si>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</si>
  <si>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</si>
  <si>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</si>
  <si>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</si>
  <si>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</si>
  <si>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</si>
  <si>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</si>
  <si>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</si>
  <si>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</si>
  <si>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</si>
  <si>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</si>
  <si>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</si>
  <si>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</si>
  <si>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</si>
  <si>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</si>
  <si>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</si>
  <si>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</si>
  <si>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</si>
  <si>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</si>
  <si>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</si>
  <si>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</si>
  <si>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</si>
  <si>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</si>
  <si>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</si>
  <si>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</si>
  <si>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</si>
  <si>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</si>
  <si>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</si>
  <si>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</si>
  <si>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</si>
  <si>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</si>
  <si>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</si>
  <si>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</si>
  <si>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</si>
  <si>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</si>
  <si>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</si>
  <si>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</si>
  <si>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</si>
  <si>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</si>
  <si>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</si>
  <si>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</si>
  <si>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</si>
  <si>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</si>
  <si>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</si>
  <si>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</si>
  <si>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</si>
  <si>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</si>
  <si>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</si>
  <si>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</si>
  <si>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</si>
  <si>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</si>
  <si>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</si>
  <si>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</si>
  <si>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</si>
  <si>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</si>
  <si>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</si>
  <si>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</si>
  <si>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</si>
  <si>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</si>
  <si>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</si>
  <si>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</si>
  <si>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</si>
  <si>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</si>
  <si>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</si>
  <si>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</si>
  <si>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</si>
  <si>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</si>
  <si>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</si>
  <si>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</si>
  <si>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</si>
  <si>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</si>
  <si>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</si>
  <si>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</si>
  <si>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</si>
  <si>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</si>
  <si>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</si>
  <si>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</si>
  <si>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</si>
  <si>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</si>
  <si>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</si>
  <si>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</si>
  <si>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</si>
  <si>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</si>
  <si>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</si>
  <si>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</si>
  <si>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</si>
  <si>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</si>
  <si>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</si>
  <si>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</si>
  <si>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</si>
  <si>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</si>
  <si>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</si>
  <si>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</si>
  <si>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</si>
  <si>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</si>
  <si>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</si>
  <si>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</si>
  <si>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</si>
  <si>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</si>
  <si>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</si>
  <si>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</si>
  <si>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</si>
  <si>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</si>
  <si>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</si>
  <si>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</si>
  <si>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</si>
  <si>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</si>
  <si>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</si>
  <si>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</si>
  <si>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</si>
  <si>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</si>
  <si>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</si>
  <si>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</si>
  <si>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</si>
  <si>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</si>
  <si>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</si>
  <si>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</si>
  <si>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</si>
  <si>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</si>
  <si>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</si>
  <si>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</si>
  <si>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</si>
  <si>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</si>
  <si>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</si>
  <si>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</si>
  <si>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</si>
  <si>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</si>
  <si>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</si>
  <si>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</si>
  <si>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</si>
  <si>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</si>
  <si>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</si>
  <si>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</si>
  <si>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</si>
  <si>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</si>
  <si>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</si>
  <si>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</si>
  <si>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</si>
  <si>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</si>
  <si>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</si>
  <si>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</si>
  <si>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</si>
  <si>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</si>
  <si>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</si>
  <si>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</si>
  <si>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</si>
  <si>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</si>
  <si>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</si>
  <si>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</si>
  <si>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</si>
  <si>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</si>
  <si>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</si>
  <si>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</si>
  <si>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</si>
  <si>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</si>
  <si>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</si>
  <si>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</si>
  <si>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</si>
  <si>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</si>
  <si>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</si>
  <si>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</si>
  <si>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</si>
  <si>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</si>
  <si>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</si>
  <si>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</si>
  <si>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</si>
  <si>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</si>
  <si>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</si>
  <si>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</si>
  <si>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</si>
  <si>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</si>
  <si>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</si>
  <si>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</si>
  <si>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</si>
  <si>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</si>
  <si>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</si>
  <si>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</si>
  <si>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</si>
  <si>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</si>
  <si>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</si>
  <si>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</si>
  <si>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</si>
  <si>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</si>
  <si>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</si>
  <si>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</si>
  <si>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</si>
  <si>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</si>
  <si>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</si>
  <si>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</si>
  <si>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</si>
  <si>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</si>
  <si>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</si>
  <si>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</si>
  <si>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</si>
  <si>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</si>
  <si>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</si>
  <si>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</si>
  <si>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</si>
  <si>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</si>
  <si>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</si>
  <si>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</si>
  <si>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</si>
  <si>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</si>
  <si>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</si>
  <si>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</si>
  <si>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</si>
  <si>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</si>
  <si>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</si>
  <si>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</si>
  <si>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</si>
  <si>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</si>
  <si>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</si>
  <si>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</si>
  <si>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</si>
  <si>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</si>
  <si>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</si>
  <si>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</si>
  <si>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</si>
  <si>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</si>
  <si>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</si>
  <si>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</si>
  <si>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</si>
  <si>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</si>
  <si>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</si>
  <si>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</si>
  <si>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</si>
  <si>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</si>
  <si>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</si>
  <si>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</si>
  <si>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</si>
  <si>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</si>
  <si>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</si>
  <si>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</si>
  <si>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</si>
  <si>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</si>
  <si>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</si>
  <si>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</si>
  <si>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</si>
  <si>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</si>
  <si>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</si>
  <si>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</si>
  <si>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</si>
  <si>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</si>
  <si>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</si>
  <si>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</si>
  <si>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</si>
  <si>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</si>
  <si>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</si>
  <si>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</si>
  <si>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</si>
  <si>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</si>
  <si>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</si>
  <si>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</si>
  <si>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</si>
  <si>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</si>
  <si>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</si>
  <si>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</si>
  <si>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</si>
  <si>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</si>
  <si>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</si>
  <si>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</si>
  <si>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</si>
  <si>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</si>
  <si>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</si>
  <si>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</si>
  <si>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</si>
  <si>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</si>
  <si>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</si>
  <si>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</si>
  <si>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</si>
  <si>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</si>
  <si>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</si>
  <si>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</si>
  <si>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</si>
  <si>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</si>
  <si>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</si>
  <si>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</si>
  <si>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</si>
  <si>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</si>
  <si>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</si>
  <si>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</si>
  <si>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</si>
  <si>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</si>
  <si>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</si>
  <si>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</si>
  <si>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</si>
  <si>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</si>
  <si>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</si>
  <si>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</si>
  <si>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</si>
  <si>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</si>
  <si>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</si>
  <si>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</si>
  <si>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</si>
  <si>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</si>
  <si>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</si>
  <si>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</si>
  <si>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</si>
  <si>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</si>
  <si>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</si>
  <si>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</si>
  <si>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</si>
  <si>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</si>
  <si>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</si>
  <si>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</si>
  <si>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</si>
  <si>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</si>
  <si>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</si>
  <si>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</si>
  <si>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</si>
  <si>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</si>
  <si>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</si>
  <si>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</si>
  <si>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</si>
  <si>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</si>
  <si>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</si>
  <si>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</si>
  <si>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</si>
  <si>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</si>
  <si>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</si>
  <si>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</si>
  <si>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</si>
  <si>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</si>
  <si>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</si>
  <si>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</si>
  <si>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</si>
  <si>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</si>
  <si>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</si>
  <si>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</si>
  <si>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</si>
  <si>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</si>
  <si>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</si>
  <si>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</si>
  <si>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</si>
  <si>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</si>
  <si>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</si>
  <si>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</si>
  <si>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</si>
  <si>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</si>
  <si>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</si>
  <si>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</si>
  <si>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</si>
  <si>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</si>
  <si>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</si>
  <si>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</si>
  <si>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</si>
  <si>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</si>
  <si>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</si>
  <si>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</si>
  <si>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</si>
  <si>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</si>
  <si>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</si>
  <si>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</si>
  <si>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</si>
  <si>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</si>
  <si>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</si>
  <si>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</si>
  <si>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</si>
  <si>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</si>
  <si>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</si>
  <si>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</si>
  <si>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</si>
  <si>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</si>
  <si>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</si>
  <si>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</si>
  <si>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</si>
  <si>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</si>
  <si>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</si>
  <si>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</si>
  <si>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</si>
  <si>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</si>
  <si>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</si>
  <si>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</si>
  <si>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</si>
  <si>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</si>
  <si>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</si>
  <si>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</si>
  <si>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</si>
  <si>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</si>
  <si>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</si>
  <si>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</si>
  <si>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</si>
  <si>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</si>
  <si>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</si>
  <si>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</si>
  <si>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</si>
  <si>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</si>
  <si>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</si>
  <si>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</si>
  <si>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</si>
  <si>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</si>
  <si>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</si>
  <si>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</si>
  <si>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</si>
  <si>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</si>
  <si>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</si>
  <si>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</si>
  <si>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</si>
  <si>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</si>
  <si>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</si>
  <si>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</si>
  <si>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</si>
  <si>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</si>
  <si>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</si>
  <si>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</si>
  <si>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</si>
  <si>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</si>
  <si>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</si>
  <si>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</si>
  <si>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</si>
  <si>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</si>
  <si>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</si>
  <si>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</si>
  <si>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</si>
  <si>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</si>
  <si>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</si>
  <si>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</si>
  <si>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</si>
  <si>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</si>
  <si>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</si>
  <si>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</si>
  <si>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</si>
  <si>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</si>
  <si>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</si>
  <si>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</si>
  <si>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</si>
  <si>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</si>
  <si>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</si>
  <si>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</si>
  <si>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</si>
  <si>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</si>
  <si>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</si>
  <si>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</si>
  <si>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</si>
  <si>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</si>
  <si>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</si>
  <si>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</si>
  <si>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</si>
  <si>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</si>
  <si>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</si>
  <si>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</si>
  <si>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</si>
  <si>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</si>
  <si>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</si>
  <si>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</si>
  <si>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</si>
  <si>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</si>
  <si>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</si>
  <si>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</si>
  <si>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</si>
  <si>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</si>
  <si>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</si>
  <si>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</si>
  <si>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</si>
  <si>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</si>
  <si>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</si>
  <si>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</si>
  <si>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</si>
  <si>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</si>
  <si>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</si>
  <si>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</si>
  <si>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</si>
  <si>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</si>
  <si>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</si>
  <si>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</si>
  <si>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</si>
  <si>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</si>
  <si>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</si>
  <si>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</si>
  <si>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</si>
  <si>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</si>
  <si>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</si>
  <si>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</si>
  <si>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</si>
  <si>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</si>
  <si>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</si>
  <si>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</si>
  <si>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</si>
  <si>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</si>
  <si>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</si>
  <si>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</si>
  <si>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</si>
  <si>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</si>
  <si>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</si>
  <si>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</si>
  <si>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</si>
  <si>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</si>
  <si>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</si>
  <si>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</si>
  <si>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</si>
  <si>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</si>
  <si>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</si>
  <si>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</si>
  <si>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</si>
  <si>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</si>
  <si>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</si>
  <si>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</si>
  <si>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</si>
  <si>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</si>
  <si>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</si>
  <si>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</si>
  <si>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</si>
  <si>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</si>
  <si>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</si>
  <si>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</si>
  <si>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</si>
  <si>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</si>
  <si>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</si>
  <si>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</si>
  <si>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</si>
  <si>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</si>
  <si>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</si>
  <si>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</si>
  <si>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</si>
  <si>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</si>
  <si>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</si>
  <si>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</si>
  <si>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</si>
  <si>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</si>
  <si>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</si>
  <si>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</si>
  <si>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</si>
  <si>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</si>
  <si>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</si>
  <si>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</si>
  <si>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</si>
  <si>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</si>
  <si>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</si>
  <si>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</si>
  <si>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</si>
  <si>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</si>
  <si>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</si>
  <si>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</si>
  <si>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</si>
  <si>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</si>
  <si>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</si>
  <si>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</si>
  <si>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</si>
  <si>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</si>
  <si>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</si>
  <si>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</si>
  <si>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</si>
  <si>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</si>
  <si>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</si>
  <si>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</si>
  <si>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</si>
  <si>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</si>
  <si>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</si>
  <si>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</si>
  <si>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</si>
  <si>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</si>
  <si>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</si>
  <si>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</si>
  <si>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</si>
  <si>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</si>
  <si>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</si>
  <si>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</si>
  <si>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</si>
  <si>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</si>
  <si>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</si>
  <si>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</si>
  <si>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</si>
  <si>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</si>
  <si>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</si>
  <si>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</si>
  <si>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</si>
  <si>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</si>
  <si>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</si>
  <si>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</si>
  <si>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</si>
  <si>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</si>
  <si>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</si>
  <si>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</si>
  <si>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</si>
  <si>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</si>
  <si>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</si>
  <si>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</si>
  <si>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</si>
  <si>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</si>
  <si>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</si>
  <si>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</si>
  <si>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</si>
  <si>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</si>
  <si>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</si>
  <si>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</si>
  <si>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</si>
  <si>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</si>
  <si>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</si>
  <si>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</si>
  <si>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</si>
  <si>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</si>
  <si>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</si>
  <si>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</si>
  <si>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</si>
  <si>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</si>
  <si>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</si>
  <si>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</si>
  <si>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</si>
  <si>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</si>
  <si>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</si>
  <si>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</si>
  <si>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</si>
  <si>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</si>
  <si>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</si>
  <si>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</si>
  <si>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</si>
  <si>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</si>
  <si>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</si>
  <si>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</si>
  <si>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</si>
  <si>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</si>
  <si>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</si>
  <si>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</si>
  <si>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</si>
  <si>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</si>
  <si>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</si>
  <si>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</si>
  <si>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</si>
  <si>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</si>
  <si>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</si>
  <si>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</si>
  <si>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</si>
  <si>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</si>
  <si>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</si>
  <si>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</si>
  <si>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</si>
  <si>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</si>
  <si>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</si>
  <si>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</si>
  <si>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</si>
  <si>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</si>
  <si>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</si>
  <si>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</si>
  <si>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</si>
  <si>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</si>
  <si>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</si>
  <si>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</si>
  <si>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</si>
  <si>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</si>
  <si>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</si>
  <si>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</si>
  <si>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</si>
  <si>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</si>
  <si>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</si>
  <si>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</si>
  <si>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</si>
  <si>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</si>
  <si>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</si>
  <si>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</si>
  <si>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</si>
  <si>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</si>
  <si>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</si>
  <si>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</si>
  <si>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</si>
  <si>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</si>
  <si>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</si>
  <si>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</si>
  <si>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</si>
  <si>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</si>
  <si>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</si>
  <si>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</si>
  <si>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</si>
  <si>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</si>
  <si>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</si>
  <si>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</si>
  <si>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</si>
  <si>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</si>
  <si>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</si>
  <si>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</si>
  <si>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</si>
  <si>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</si>
  <si>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</si>
  <si>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</si>
  <si>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</si>
  <si>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</si>
  <si>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</si>
  <si>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</si>
  <si>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</si>
  <si>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</si>
  <si>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</si>
  <si>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</si>
  <si>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</si>
  <si>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</si>
  <si>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</si>
  <si>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</si>
  <si>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</si>
  <si>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</si>
  <si>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</si>
  <si>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</si>
  <si>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</si>
  <si>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</si>
  <si>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</si>
  <si>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</si>
  <si>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</si>
  <si>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</si>
  <si>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</si>
  <si>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</si>
  <si>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</si>
  <si>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</si>
  <si>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</si>
  <si>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</si>
  <si>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</si>
  <si>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</si>
  <si>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</si>
  <si>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</si>
  <si>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</si>
  <si>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</si>
  <si>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</si>
  <si>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</si>
  <si>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</si>
  <si>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</si>
  <si>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</si>
  <si>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</si>
  <si>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</si>
  <si>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</si>
  <si>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</si>
  <si>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</si>
  <si>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</si>
  <si>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</si>
  <si>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</si>
  <si>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</si>
  <si>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</si>
  <si>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</si>
  <si>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</si>
  <si>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</si>
  <si>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</si>
  <si>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</si>
  <si>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</si>
  <si>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</si>
  <si>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</si>
  <si>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</si>
  <si>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</si>
  <si>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</si>
  <si>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</si>
  <si>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</si>
  <si>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</si>
  <si>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</si>
  <si>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</si>
  <si>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</si>
  <si>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</si>
  <si>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</si>
  <si>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</si>
  <si>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</si>
  <si>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</si>
  <si>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</si>
  <si>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</si>
  <si>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</si>
  <si>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</si>
  <si>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</si>
  <si>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</si>
  <si>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</si>
  <si>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</si>
  <si>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</si>
  <si>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</si>
  <si>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</si>
  <si>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</si>
  <si>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</si>
  <si>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</si>
  <si>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</si>
  <si>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</si>
  <si>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</si>
  <si>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</si>
  <si>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</si>
  <si>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</si>
  <si>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</si>
  <si>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</si>
  <si>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</si>
  <si>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</si>
  <si>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</si>
  <si>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</si>
  <si>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</si>
  <si>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</si>
  <si>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</si>
  <si>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</si>
  <si>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</si>
  <si>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</si>
  <si>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</si>
  <si>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</si>
  <si>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</si>
  <si>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</si>
  <si>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</si>
  <si>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</si>
  <si>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</si>
  <si>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</si>
  <si>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</si>
  <si>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</si>
  <si>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</si>
  <si>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</si>
  <si>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</si>
  <si>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</si>
  <si>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</si>
  <si>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</si>
  <si>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</si>
  <si>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</si>
  <si>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</si>
  <si>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</si>
  <si>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</si>
  <si>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</si>
  <si>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</si>
  <si>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</si>
  <si>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</si>
  <si>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</si>
  <si>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</si>
  <si>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</si>
  <si>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</si>
  <si>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</si>
  <si>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</si>
  <si>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</si>
  <si>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</si>
  <si>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</si>
  <si>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</si>
  <si>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</si>
  <si>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</si>
  <si>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</si>
  <si>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</si>
  <si>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</si>
  <si>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</si>
  <si>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</si>
  <si>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</si>
  <si>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</si>
  <si>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</si>
  <si>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</si>
  <si>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</si>
  <si>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</si>
  <si>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</si>
  <si>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</si>
  <si>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</si>
  <si>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</si>
  <si>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</si>
  <si>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</si>
  <si>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</si>
  <si>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</si>
  <si>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</si>
  <si>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</si>
  <si>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</si>
  <si>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</si>
  <si>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</si>
  <si>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</si>
  <si>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</si>
  <si>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</si>
  <si>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</si>
  <si>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</si>
  <si>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</si>
  <si>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</si>
  <si>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</si>
  <si>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</si>
  <si>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</si>
  <si>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</si>
  <si>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</si>
  <si>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</si>
  <si>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</si>
  <si>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</si>
  <si>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</si>
  <si>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</si>
  <si>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</si>
  <si>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</si>
  <si>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</si>
  <si>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</si>
  <si>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</si>
  <si>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</si>
  <si>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</si>
  <si>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</si>
  <si>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</si>
  <si>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</si>
  <si>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</si>
  <si>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</si>
  <si>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</si>
  <si>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</si>
  <si>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</si>
  <si>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</si>
  <si>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</si>
  <si>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</si>
  <si>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</si>
  <si>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</si>
  <si>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</si>
  <si>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</si>
  <si>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</si>
  <si>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</si>
  <si>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</si>
  <si>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</si>
  <si>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</si>
  <si>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</si>
  <si>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</si>
  <si>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</si>
  <si>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</si>
  <si>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</si>
  <si>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</si>
  <si>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</si>
  <si>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</si>
  <si>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</si>
  <si>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</si>
  <si>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</si>
  <si>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</si>
  <si>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</si>
  <si>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</si>
  <si>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</si>
  <si>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</si>
  <si>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</si>
  <si>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</si>
  <si>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</si>
  <si>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</si>
  <si>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</si>
  <si>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</si>
  <si>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</si>
  <si>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</si>
  <si>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</si>
  <si>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</si>
  <si>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</si>
  <si>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</si>
  <si>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</si>
  <si>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</si>
  <si>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</si>
  <si>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</si>
  <si>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</si>
  <si>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</si>
  <si>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</si>
  <si>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</si>
  <si>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</si>
  <si>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</si>
  <si>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</si>
  <si>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</si>
  <si>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</si>
  <si>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</si>
  <si>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</si>
  <si>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</si>
  <si>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</si>
  <si>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</si>
  <si>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</si>
  <si>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</si>
  <si>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</si>
  <si>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</si>
  <si>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</si>
  <si>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</si>
  <si>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</si>
  <si>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</si>
  <si>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</si>
  <si>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</si>
  <si>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</si>
  <si>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</si>
  <si>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</si>
  <si>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</si>
  <si>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</si>
  <si>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</si>
  <si>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</si>
  <si>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</si>
  <si>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</si>
  <si>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</si>
  <si>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</si>
  <si>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</si>
  <si>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</si>
  <si>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</si>
  <si>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</si>
  <si>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</si>
  <si>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</si>
  <si>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</si>
  <si>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</si>
  <si>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</si>
  <si>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</si>
  <si>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</si>
  <si>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</si>
  <si>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</si>
  <si>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</si>
  <si>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</si>
  <si>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</si>
  <si>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</si>
  <si>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</si>
  <si>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</si>
  <si>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</si>
  <si>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</si>
  <si>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</si>
  <si>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</si>
  <si>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</si>
  <si>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</si>
  <si>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</si>
  <si>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</si>
  <si>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</si>
  <si>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</si>
  <si>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</si>
  <si>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</si>
  <si>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</si>
  <si>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</si>
  <si>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</si>
  <si>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</si>
  <si>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</si>
  <si>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</si>
  <si>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</si>
  <si>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</si>
  <si>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</si>
  <si>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</si>
  <si>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</si>
  <si>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</si>
  <si>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</si>
  <si>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</si>
  <si>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</si>
  <si>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</si>
  <si>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</si>
  <si>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</si>
  <si>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</si>
  <si>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</si>
  <si>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</si>
  <si>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</si>
  <si>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</si>
  <si>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</si>
  <si>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</si>
  <si>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</si>
  <si>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</si>
  <si>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</si>
  <si>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</si>
  <si>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</si>
  <si>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</si>
  <si>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</si>
  <si>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</si>
  <si>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</si>
  <si>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</si>
  <si>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</si>
  <si>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</si>
  <si>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</si>
  <si>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</si>
  <si>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</si>
  <si>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</si>
  <si>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</si>
  <si>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</si>
  <si>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</si>
  <si>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</si>
  <si>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</si>
  <si>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</si>
  <si>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</si>
  <si>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</si>
  <si>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</si>
  <si>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</si>
  <si>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</si>
  <si>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</si>
  <si>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</si>
  <si>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</si>
  <si>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</si>
  <si>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</si>
  <si>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</si>
  <si>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</si>
  <si>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</si>
  <si>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</si>
  <si>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</si>
  <si>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</si>
  <si>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</si>
  <si>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</si>
  <si>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</si>
  <si>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</si>
  <si>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</si>
  <si>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</si>
  <si>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</si>
  <si>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</si>
  <si>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</si>
  <si>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</si>
  <si>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</si>
  <si>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</si>
  <si>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</si>
  <si>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</si>
  <si>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</si>
  <si>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</si>
  <si>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</si>
  <si>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</si>
  <si>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</si>
  <si>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</si>
  <si>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</si>
  <si>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</si>
  <si>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</si>
  <si>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</si>
  <si>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</si>
  <si>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</si>
  <si>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</si>
  <si>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</si>
  <si>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</si>
  <si>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</si>
  <si>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</si>
  <si>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</si>
  <si>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</si>
  <si>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</si>
  <si>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</si>
  <si>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</si>
  <si>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</si>
  <si>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</si>
  <si>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</si>
  <si>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</si>
  <si>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</si>
  <si>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</si>
  <si>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</si>
  <si>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</si>
  <si>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</si>
  <si>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</si>
  <si>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</si>
  <si>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</si>
  <si>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</si>
  <si>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</si>
  <si>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</si>
  <si>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</si>
  <si>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</si>
  <si>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</si>
  <si>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</si>
  <si>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</si>
  <si>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</si>
  <si>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</si>
  <si>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</si>
  <si>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</si>
  <si>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</si>
  <si>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</si>
  <si>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</si>
  <si>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</si>
  <si>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</si>
  <si>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</si>
  <si>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</si>
  <si>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</si>
  <si>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</si>
  <si>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</si>
  <si>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</si>
  <si>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</si>
  <si>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</si>
  <si>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</si>
  <si>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</si>
  <si>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</si>
  <si>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</si>
  <si>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</si>
  <si>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</si>
  <si>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</si>
  <si>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</si>
  <si>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</si>
  <si>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</si>
  <si>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</si>
  <si>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</si>
  <si>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</si>
  <si>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</si>
  <si>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</si>
  <si>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</si>
  <si>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</si>
  <si>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</si>
  <si>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</si>
  <si>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</si>
  <si>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</si>
  <si>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</si>
  <si>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</si>
  <si>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</si>
  <si>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</si>
  <si>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</si>
  <si>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</si>
  <si>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</si>
  <si>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</si>
  <si>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</si>
  <si>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</si>
  <si>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</si>
  <si>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</si>
  <si>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</si>
  <si>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</si>
  <si>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</si>
  <si>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</si>
  <si>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</si>
  <si>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</si>
  <si>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</si>
  <si>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</si>
  <si>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</si>
  <si>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</si>
  <si>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</si>
  <si>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</si>
  <si>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</si>
  <si>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</si>
  <si>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</si>
  <si>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</si>
  <si>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</si>
  <si>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</si>
  <si>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</si>
  <si>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</si>
  <si>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</si>
  <si>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</si>
  <si>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</si>
  <si>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</si>
  <si>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</si>
  <si>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</si>
  <si>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</si>
  <si>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</si>
  <si>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</si>
  <si>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</si>
  <si>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</si>
  <si>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</si>
  <si>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</si>
  <si>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</si>
  <si>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</si>
  <si>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</si>
  <si>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</si>
  <si>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</si>
  <si>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</si>
  <si>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</si>
  <si>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</si>
  <si>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</si>
  <si>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</si>
  <si>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</si>
  <si>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</si>
  <si>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</si>
  <si>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</si>
  <si>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</si>
  <si>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</si>
  <si>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</si>
  <si>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</si>
  <si>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</si>
  <si>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</si>
  <si>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</si>
  <si>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</si>
  <si>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</si>
  <si>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</si>
  <si>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</si>
  <si>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</si>
  <si>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</si>
  <si>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</si>
  <si>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</si>
  <si>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</si>
  <si>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</si>
  <si>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</si>
  <si>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</si>
  <si>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</si>
  <si>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</si>
  <si>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</si>
  <si>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</si>
  <si>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</si>
  <si>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</si>
  <si>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</si>
  <si>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</si>
  <si>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</si>
  <si>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</si>
  <si>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</si>
  <si>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</si>
  <si>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</si>
  <si>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</si>
  <si>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</si>
  <si>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</si>
  <si>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</si>
  <si>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</si>
  <si>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</si>
  <si>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</si>
  <si>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</si>
  <si>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</si>
  <si>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</si>
  <si>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</si>
  <si>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</si>
  <si>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</si>
  <si>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</si>
  <si>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</si>
  <si>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</si>
  <si>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</si>
  <si>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</si>
  <si>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</si>
  <si>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</si>
  <si>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</si>
  <si>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</si>
  <si>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</si>
  <si>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</si>
  <si>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</si>
  <si>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</si>
  <si>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</si>
  <si>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</si>
  <si>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</si>
  <si>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</si>
  <si>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</si>
  <si>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</si>
  <si>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</si>
  <si>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</si>
  <si>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</si>
  <si>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</si>
  <si>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</si>
  <si>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</si>
  <si>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</si>
  <si>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</si>
  <si>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</si>
  <si>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</si>
  <si>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</si>
  <si>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</si>
  <si>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</si>
  <si>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</si>
  <si>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</si>
  <si>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</si>
  <si>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</si>
  <si>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</si>
  <si>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</si>
  <si>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</si>
  <si>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</si>
  <si>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</si>
  <si>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</si>
  <si>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</si>
  <si>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</si>
  <si>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</si>
  <si>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</si>
  <si>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</si>
  <si>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</si>
  <si>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</si>
  <si>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</si>
  <si>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</si>
  <si>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</si>
  <si>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</si>
  <si>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</si>
  <si>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</si>
  <si>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</si>
  <si>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</si>
  <si>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</si>
  <si>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</si>
  <si>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</si>
  <si>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</si>
  <si>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</si>
  <si>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</si>
  <si>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</si>
  <si>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</si>
  <si>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</si>
  <si>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</si>
  <si>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</si>
  <si>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</si>
  <si>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</si>
  <si>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</si>
  <si>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</si>
  <si>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</si>
  <si>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</si>
  <si>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</si>
  <si>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</si>
  <si>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</si>
  <si>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</si>
  <si>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</si>
  <si>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</si>
  <si>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</si>
  <si>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</si>
  <si>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</si>
  <si>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</si>
  <si>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</si>
  <si>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</si>
  <si>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</si>
  <si>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</si>
  <si>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</si>
  <si>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</si>
  <si>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</si>
  <si>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</si>
  <si>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</si>
  <si>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</si>
  <si>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</si>
  <si>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</si>
  <si>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</si>
  <si>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</si>
  <si>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</si>
  <si>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</si>
  <si>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</si>
  <si>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</si>
  <si>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</si>
  <si>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</si>
  <si>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</si>
  <si>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</si>
  <si>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</si>
  <si>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</si>
  <si>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</si>
  <si>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</si>
  <si>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</si>
  <si>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</si>
  <si>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</si>
  <si>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</si>
  <si>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</si>
  <si>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</si>
  <si>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</si>
  <si>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</si>
  <si>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</si>
  <si>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</si>
  <si>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</si>
  <si>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</si>
  <si>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</si>
  <si>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</si>
  <si>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</si>
  <si>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</si>
  <si>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</si>
  <si>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</si>
  <si>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</si>
  <si>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</si>
  <si>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</si>
  <si>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</si>
  <si>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</si>
  <si>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</si>
  <si>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</si>
  <si>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</si>
  <si>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</si>
  <si>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</si>
  <si>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</si>
  <si>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</si>
  <si>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</si>
  <si>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</si>
  <si>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</si>
  <si>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</si>
  <si>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</si>
  <si>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</si>
  <si>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</si>
  <si>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</si>
  <si>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</si>
  <si>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</si>
  <si>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</si>
  <si>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</si>
  <si>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</si>
  <si>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</si>
  <si>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</si>
  <si>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</si>
  <si>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</si>
  <si>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</si>
  <si>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</si>
  <si>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</si>
  <si>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</si>
  <si>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</si>
  <si>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</si>
  <si>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</si>
  <si>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</si>
  <si>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</si>
  <si>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</si>
  <si>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</si>
  <si>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</si>
  <si>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</si>
  <si>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</si>
  <si>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</si>
  <si>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</si>
  <si>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</si>
  <si>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</si>
  <si>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</si>
  <si>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</si>
  <si>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</si>
  <si>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</si>
  <si>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</si>
  <si>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</si>
  <si>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</si>
  <si>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</si>
  <si>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</si>
  <si>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</si>
  <si>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</si>
  <si>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</si>
  <si>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</si>
  <si>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</si>
  <si>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</si>
  <si>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</si>
  <si>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</si>
  <si>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</si>
  <si>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</si>
  <si>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</si>
  <si>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</si>
  <si>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</si>
  <si>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</si>
  <si>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</si>
  <si>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</si>
  <si>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</si>
  <si>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</si>
  <si>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</si>
  <si>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</si>
  <si>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</si>
  <si>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</si>
  <si>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</si>
  <si>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</si>
  <si>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</si>
  <si>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</si>
  <si>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</si>
  <si>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</si>
  <si>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</si>
  <si>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</si>
  <si>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</si>
  <si>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</si>
  <si>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</si>
  <si>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</si>
  <si>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</si>
  <si>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</si>
  <si>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</si>
  <si>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</si>
  <si>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</si>
  <si>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</si>
  <si>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</si>
  <si>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</si>
  <si>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</si>
  <si>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</si>
  <si>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</si>
  <si>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</si>
  <si>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</si>
  <si>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</si>
  <si>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</si>
  <si>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</si>
  <si>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</si>
  <si>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</si>
  <si>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</si>
  <si>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</si>
  <si>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</si>
  <si>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</si>
  <si>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</si>
  <si>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</si>
  <si>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</si>
  <si>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</si>
  <si>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</si>
  <si>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</si>
  <si>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</si>
  <si>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</si>
  <si>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</si>
  <si>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</si>
  <si>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</si>
  <si>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</si>
  <si>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</si>
  <si>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</si>
  <si>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</si>
  <si>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</si>
  <si>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</si>
  <si>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</si>
  <si>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</si>
  <si>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</si>
  <si>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</si>
  <si>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</si>
  <si>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</si>
  <si>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</si>
  <si>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</si>
  <si>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</si>
  <si>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</si>
  <si>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</si>
  <si>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</si>
  <si>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</si>
  <si>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</si>
  <si>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</si>
  <si>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</si>
  <si>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</si>
  <si>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</si>
  <si>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</si>
  <si>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</si>
  <si>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</si>
  <si>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</si>
  <si>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</si>
  <si>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</si>
  <si>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</si>
  <si>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</si>
  <si>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</si>
  <si>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</si>
  <si>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</si>
  <si>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</si>
  <si>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</si>
  <si>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</si>
  <si>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</si>
  <si>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</si>
  <si>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</si>
  <si>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</si>
  <si>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</si>
  <si>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</si>
  <si>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</si>
  <si>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</si>
  <si>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</si>
  <si>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</si>
  <si>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</si>
  <si>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</si>
  <si>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</si>
  <si>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</si>
  <si>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</si>
  <si>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</si>
  <si>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</si>
  <si>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</si>
  <si>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</si>
  <si>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</si>
  <si>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</si>
  <si>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</si>
  <si>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</si>
  <si>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</si>
  <si>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</si>
  <si>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</si>
  <si>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</si>
  <si>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</si>
  <si>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</si>
  <si>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</si>
  <si>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</si>
  <si>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</si>
  <si>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</si>
  <si>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</si>
  <si>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</si>
  <si>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</si>
  <si>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</si>
  <si>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</si>
  <si>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</si>
  <si>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</si>
  <si>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</si>
  <si>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</si>
  <si>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</si>
  <si>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</si>
  <si>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</si>
  <si>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</si>
  <si>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</si>
  <si>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</si>
  <si>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</si>
  <si>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</si>
  <si>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</si>
  <si>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</si>
  <si>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</si>
  <si>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</si>
  <si>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</si>
  <si>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</si>
  <si>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</si>
  <si>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</si>
  <si>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</si>
  <si>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</si>
  <si>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</si>
  <si>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</si>
  <si>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</si>
  <si>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</si>
  <si>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</si>
  <si>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</si>
  <si>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</si>
  <si>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</si>
  <si>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</si>
  <si>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</si>
  <si>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</si>
  <si>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</si>
  <si>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</si>
  <si>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</si>
  <si>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</si>
  <si>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</si>
  <si>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</si>
  <si>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</si>
  <si>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</si>
  <si>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</si>
  <si>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</si>
  <si>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</si>
  <si>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</si>
  <si>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</si>
  <si>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</si>
  <si>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</si>
  <si>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</si>
  <si>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</si>
  <si>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</si>
  <si>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</si>
  <si>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</si>
  <si>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</si>
  <si>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</si>
  <si>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</si>
  <si>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</si>
  <si>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</si>
  <si>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</si>
  <si>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</si>
  <si>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</si>
  <si>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</si>
  <si>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</si>
  <si>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</si>
  <si>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</si>
  <si>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</si>
  <si>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</si>
  <si>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</si>
  <si>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</si>
  <si>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</si>
  <si>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</si>
  <si>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</si>
  <si>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</si>
  <si>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</si>
  <si>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</si>
  <si>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</si>
  <si>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</si>
  <si>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</si>
  <si>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</si>
  <si>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</si>
  <si>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</si>
  <si>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</si>
  <si>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</si>
  <si>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</si>
  <si>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</si>
  <si>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</si>
  <si>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</si>
  <si>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</si>
  <si>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</si>
  <si>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</si>
  <si>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</si>
  <si>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</si>
  <si>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</si>
  <si>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</si>
  <si>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</si>
  <si>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</si>
  <si>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</si>
  <si>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</si>
  <si>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</si>
  <si>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</si>
  <si>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</si>
  <si>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</si>
  <si>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</si>
  <si>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</si>
  <si>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</si>
  <si>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</si>
  <si>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</si>
  <si>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</si>
  <si>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</si>
  <si>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</si>
  <si>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</si>
  <si>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</si>
  <si>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</si>
  <si>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</si>
  <si>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</si>
  <si>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</si>
  <si>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</si>
  <si>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</si>
  <si>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</si>
  <si>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</si>
  <si>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</si>
  <si>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</si>
  <si>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</si>
  <si>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</si>
  <si>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</si>
  <si>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</si>
  <si>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</si>
  <si>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</si>
  <si>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</si>
  <si>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</si>
  <si>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</si>
  <si>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</si>
  <si>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</si>
  <si>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</si>
  <si>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</si>
  <si>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</si>
  <si>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</si>
  <si>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</si>
  <si>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</si>
  <si>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</si>
  <si>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</si>
  <si>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</si>
  <si>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</si>
  <si>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</si>
  <si>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</si>
  <si>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</si>
  <si>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</si>
  <si>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</si>
  <si>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</si>
  <si>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</si>
  <si>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</si>
  <si>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</si>
  <si>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</si>
  <si>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</si>
  <si>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</si>
  <si>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</si>
  <si>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</si>
  <si>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</si>
  <si>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</si>
  <si>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</si>
  <si>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</si>
  <si>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</si>
  <si>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</si>
  <si>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</si>
  <si>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</si>
  <si>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</si>
  <si>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</si>
  <si>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</si>
  <si>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</si>
  <si>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</si>
  <si>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</si>
  <si>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</si>
  <si>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</si>
  <si>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</si>
  <si>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</si>
  <si>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</si>
  <si>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</si>
  <si>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</si>
  <si>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</si>
  <si>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</si>
  <si>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</si>
  <si>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</si>
  <si>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</si>
  <si>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</si>
  <si>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</si>
  <si>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</si>
  <si>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</si>
  <si>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</si>
  <si>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</si>
  <si>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</si>
  <si>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</si>
  <si>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</si>
  <si>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</si>
  <si>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</si>
  <si>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</si>
  <si>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</si>
  <si>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</si>
  <si>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</si>
  <si>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</si>
  <si>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</si>
  <si>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</si>
  <si>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</si>
  <si>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</si>
  <si>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</si>
  <si>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</si>
  <si>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</si>
  <si>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</si>
  <si>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</si>
  <si>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</si>
  <si>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</si>
  <si>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</si>
  <si>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</si>
  <si>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</si>
  <si>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</si>
  <si>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</si>
  <si>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</si>
  <si>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</si>
  <si>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</si>
  <si>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</si>
  <si>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</si>
  <si>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</si>
  <si>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</si>
  <si>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</si>
  <si>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</si>
  <si>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</si>
  <si>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</si>
  <si>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</si>
  <si>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</si>
  <si>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</si>
  <si>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</si>
  <si>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</si>
  <si>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</si>
  <si>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</si>
  <si>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</si>
  <si>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</si>
  <si>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</si>
  <si>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</si>
  <si>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</si>
  <si>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</si>
  <si>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</si>
  <si>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</si>
  <si>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</si>
  <si>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</si>
  <si>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</si>
  <si>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</si>
  <si>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</si>
  <si>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</si>
  <si>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</si>
  <si>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</si>
  <si>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</si>
  <si>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</si>
  <si>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</si>
  <si>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</si>
  <si>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</si>
  <si>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</si>
  <si>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</si>
  <si>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</si>
  <si>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</si>
  <si>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</si>
  <si>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</si>
  <si>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</si>
  <si>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</si>
  <si>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</si>
  <si>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</si>
  <si>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</si>
  <si>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</si>
  <si>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</si>
  <si>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</si>
  <si>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</si>
  <si>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</si>
  <si>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</si>
  <si>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</si>
  <si>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</si>
  <si>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</si>
  <si>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</si>
  <si>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</si>
  <si>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</si>
  <si>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</si>
  <si>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</si>
  <si>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</si>
  <si>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</si>
  <si>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</si>
  <si>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</si>
  <si>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</si>
  <si>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</si>
  <si>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</si>
  <si>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</si>
  <si>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</si>
  <si>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</si>
  <si>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</si>
  <si>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</si>
  <si>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</si>
  <si>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</si>
  <si>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</si>
  <si>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</si>
  <si>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</si>
  <si>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</si>
  <si>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</si>
  <si>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</si>
  <si>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</si>
  <si>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</si>
  <si>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</si>
  <si>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</si>
  <si>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</si>
  <si>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</si>
  <si>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</si>
  <si>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</si>
  <si>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</si>
  <si>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</si>
  <si>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</si>
  <si>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</si>
  <si>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</si>
  <si>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</si>
  <si>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</si>
  <si>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</si>
  <si>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</si>
  <si>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</si>
  <si>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</si>
  <si>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</si>
  <si>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</si>
  <si>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</si>
  <si>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</si>
  <si>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</si>
  <si>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</si>
  <si>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</si>
  <si>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</si>
  <si>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</si>
  <si>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</si>
  <si>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</si>
  <si>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</si>
  <si>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</si>
  <si>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</si>
  <si>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</si>
  <si>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</si>
  <si>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</si>
  <si>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</si>
  <si>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</si>
  <si>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</si>
  <si>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</si>
  <si>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</si>
  <si>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</si>
  <si>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</si>
  <si>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</si>
  <si>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</si>
  <si>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</si>
  <si>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</si>
  <si>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</si>
  <si>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</si>
  <si>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</si>
  <si>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</si>
  <si>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</si>
  <si>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</si>
  <si>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</si>
  <si>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</si>
  <si>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</si>
  <si>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</si>
  <si>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</si>
  <si>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</si>
  <si>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</si>
  <si>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</si>
  <si>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</si>
  <si>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</si>
  <si>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</si>
  <si>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</si>
  <si>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</si>
  <si>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</si>
  <si>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</si>
  <si>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</si>
  <si>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</si>
  <si>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</si>
  <si>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</si>
  <si>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</si>
  <si>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</si>
  <si>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</si>
  <si>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</si>
  <si>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</si>
  <si>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</si>
  <si>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</si>
  <si>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</si>
  <si>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</si>
  <si>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</si>
  <si>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</si>
  <si>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</si>
  <si>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</si>
  <si>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</si>
  <si>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</si>
  <si>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</si>
  <si>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</si>
  <si>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</si>
  <si>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</si>
  <si>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</si>
  <si>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</si>
  <si>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</si>
  <si>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</si>
  <si>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</si>
  <si>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</si>
  <si>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</si>
  <si>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</si>
  <si>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</si>
  <si>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</si>
  <si>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</si>
  <si>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</si>
  <si>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</si>
  <si>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</si>
  <si>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</si>
  <si>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</si>
  <si>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</si>
  <si>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</si>
  <si>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</si>
  <si>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</si>
  <si>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</si>
  <si>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</si>
  <si>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</si>
  <si>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</si>
  <si>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</si>
  <si>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</si>
  <si>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</si>
  <si>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</si>
  <si>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</si>
  <si>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</si>
  <si>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</si>
  <si>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</si>
  <si>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</si>
  <si>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</si>
  <si>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</si>
  <si>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</si>
  <si>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</si>
  <si>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</si>
  <si>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</si>
  <si>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</si>
  <si>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</si>
  <si>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</si>
  <si>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</si>
  <si>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</si>
  <si>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</si>
  <si>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</si>
  <si>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</si>
  <si>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</si>
  <si>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</si>
  <si>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</si>
  <si>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</si>
  <si>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</si>
  <si>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</si>
  <si>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</si>
  <si>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</si>
  <si>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</si>
  <si>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</si>
  <si>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</si>
  <si>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</si>
  <si>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</si>
  <si>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</si>
  <si>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</si>
  <si>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</si>
  <si>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</si>
  <si>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</si>
  <si>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</si>
  <si>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</si>
  <si>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</si>
  <si>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</si>
  <si>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</si>
  <si>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</si>
  <si>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</si>
  <si>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</si>
  <si>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</si>
  <si>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</si>
  <si>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</si>
  <si>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</si>
  <si>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</si>
  <si>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</si>
  <si>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</si>
  <si>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</si>
  <si>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</si>
  <si>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</si>
  <si>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</si>
  <si>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</si>
  <si>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</si>
  <si>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</si>
  <si>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</si>
  <si>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</si>
  <si>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</si>
  <si>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</si>
  <si>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</si>
  <si>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</si>
  <si>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</si>
  <si>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</si>
  <si>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</si>
  <si>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</si>
  <si>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</si>
  <si>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</si>
  <si>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</si>
  <si>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</si>
  <si>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</si>
  <si>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</si>
  <si>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</si>
  <si>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</si>
  <si>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</si>
  <si>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</si>
  <si>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</si>
  <si>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</si>
  <si>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</si>
  <si>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</si>
  <si>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</si>
  <si>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</si>
  <si>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</si>
  <si>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</si>
  <si>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</si>
  <si>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</si>
  <si>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</si>
  <si>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</si>
  <si>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</si>
  <si>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</si>
  <si>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</si>
  <si>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</si>
  <si>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</si>
  <si>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</si>
  <si>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</si>
  <si>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</si>
  <si>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</si>
  <si>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</si>
  <si>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</si>
  <si>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</si>
  <si>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</si>
  <si>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</si>
  <si>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</si>
  <si>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</si>
  <si>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</si>
  <si>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</si>
  <si>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</si>
  <si>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</si>
  <si>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</si>
  <si>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</si>
  <si>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</si>
  <si>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</si>
  <si>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</si>
  <si>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</si>
  <si>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</si>
  <si>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</si>
  <si>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</si>
  <si>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</si>
  <si>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</si>
  <si>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</si>
  <si>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</si>
  <si>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</si>
  <si>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</si>
  <si>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</si>
  <si>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</si>
  <si>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</si>
  <si>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</si>
  <si>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</si>
  <si>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</si>
  <si>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</si>
  <si>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</si>
  <si>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</si>
  <si>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</si>
  <si>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</si>
  <si>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</si>
  <si>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</si>
  <si>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</si>
  <si>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</si>
  <si>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</si>
  <si>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</si>
  <si>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</si>
  <si>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</si>
  <si>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</si>
  <si>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</si>
  <si>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</si>
  <si>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</si>
  <si>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</si>
  <si>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</si>
  <si>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</si>
  <si>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</si>
  <si>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</si>
  <si>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</si>
  <si>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</si>
  <si>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</si>
  <si>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</si>
  <si>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</si>
  <si>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</si>
  <si>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</si>
  <si>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</si>
  <si>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</si>
  <si>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</si>
  <si>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</si>
  <si>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</si>
  <si>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</si>
  <si>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</si>
  <si>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</si>
  <si>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</si>
  <si>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</si>
  <si>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</si>
  <si>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</si>
  <si>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</si>
  <si>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</si>
  <si>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</si>
  <si>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</si>
  <si>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</si>
  <si>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</si>
  <si>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</si>
  <si>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</si>
  <si>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</si>
  <si>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</si>
  <si>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</si>
  <si>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</si>
  <si>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</si>
  <si>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</si>
  <si>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</si>
  <si>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</si>
  <si>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</si>
  <si>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</si>
  <si>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</si>
  <si>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</si>
  <si>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</si>
  <si>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</si>
  <si>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</si>
  <si>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</si>
  <si>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</si>
  <si>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</si>
  <si>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</si>
  <si>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</si>
  <si>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</si>
  <si>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</si>
  <si>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</si>
  <si>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</si>
  <si>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</si>
  <si>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</si>
  <si>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</si>
  <si>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</si>
  <si>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</si>
  <si>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</si>
  <si>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</si>
  <si>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</si>
  <si>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</si>
  <si>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</si>
  <si>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</si>
  <si>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</si>
  <si>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</si>
  <si>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</si>
  <si>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</si>
  <si>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</si>
  <si>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</si>
  <si>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</si>
  <si>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</si>
  <si>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</si>
  <si>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</si>
  <si>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</si>
  <si>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</si>
  <si>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</si>
  <si>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</si>
  <si>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</si>
  <si>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</si>
  <si>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</si>
  <si>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</si>
  <si>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</si>
  <si>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</si>
  <si>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</si>
  <si>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</si>
  <si>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</si>
  <si>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</si>
  <si>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</si>
  <si>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</si>
  <si>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</si>
  <si>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</si>
  <si>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</si>
  <si>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</si>
  <si>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</si>
  <si>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</si>
  <si>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</si>
  <si>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</si>
  <si>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</si>
  <si>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</si>
  <si>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</si>
  <si>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</si>
  <si>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</si>
  <si>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</si>
  <si>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</si>
  <si>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</si>
  <si>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</si>
  <si>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</si>
  <si>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</si>
  <si>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</si>
  <si>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</si>
  <si>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</si>
  <si>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</si>
  <si>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</si>
  <si>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</si>
  <si>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</si>
  <si>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</si>
  <si>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</si>
  <si>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</si>
  <si>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</si>
  <si>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</si>
  <si>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</si>
  <si>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</si>
  <si>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</si>
  <si>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</si>
  <si>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</si>
  <si>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</si>
  <si>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</si>
  <si>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</si>
  <si>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</si>
  <si>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</si>
  <si>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</si>
  <si>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</si>
  <si>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</si>
  <si>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</si>
  <si>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</si>
  <si>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</si>
  <si>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</si>
  <si>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</si>
  <si>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</si>
  <si>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</si>
  <si>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</si>
  <si>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</si>
  <si>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</si>
  <si>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</si>
  <si>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</si>
  <si>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</si>
  <si>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</si>
  <si>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</si>
  <si>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</si>
  <si>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</si>
  <si>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</si>
  <si>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</si>
  <si>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</si>
  <si>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</si>
  <si>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</si>
  <si>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</si>
  <si>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</si>
  <si>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</si>
  <si>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</si>
  <si>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</si>
  <si>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</si>
  <si>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</si>
  <si>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</si>
  <si>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</si>
  <si>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</si>
  <si>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</si>
  <si>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</si>
  <si>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</si>
  <si>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</si>
  <si>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</si>
  <si>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</si>
  <si>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</si>
  <si>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</si>
  <si>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</si>
  <si>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</si>
  <si>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</si>
  <si>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</si>
  <si>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</si>
  <si>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</si>
  <si>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</si>
  <si>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</si>
  <si>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</si>
  <si>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</si>
  <si>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</si>
  <si>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</si>
  <si>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</si>
  <si>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</si>
  <si>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</si>
  <si>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</si>
  <si>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</si>
  <si>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</si>
  <si>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</si>
  <si>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</si>
  <si>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</si>
  <si>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</si>
  <si>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</si>
  <si>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</si>
  <si>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</si>
  <si>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</si>
  <si>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</si>
  <si>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</si>
  <si>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</si>
  <si>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</si>
  <si>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</si>
  <si>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</si>
  <si>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</si>
  <si>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</si>
  <si>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</si>
  <si>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</si>
  <si>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</si>
  <si>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</si>
  <si>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</si>
  <si>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</si>
  <si>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</si>
  <si>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</si>
  <si>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</si>
  <si>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</si>
  <si>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</si>
  <si>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</si>
  <si>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</si>
  <si>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</si>
  <si>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</si>
  <si>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</si>
  <si>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</si>
  <si>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</si>
  <si>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</si>
  <si>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</si>
  <si>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</si>
  <si>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</si>
  <si>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</si>
  <si>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</si>
  <si>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</si>
  <si>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</si>
  <si>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</si>
  <si>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</si>
  <si>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</si>
  <si>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</si>
  <si>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</si>
  <si>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</si>
  <si>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</si>
  <si>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</si>
  <si>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</si>
  <si>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</si>
  <si>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</si>
  <si>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</si>
  <si>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</si>
  <si>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</si>
  <si>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</si>
  <si>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</si>
  <si>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</si>
  <si>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</si>
  <si>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</si>
  <si>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</si>
  <si>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</si>
  <si>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</si>
  <si>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</si>
  <si>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</si>
  <si>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</si>
  <si>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</si>
  <si>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</si>
  <si>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</si>
  <si>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</si>
  <si>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</si>
  <si>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</si>
  <si>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</si>
  <si>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</si>
  <si>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</si>
  <si>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</si>
  <si>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</si>
  <si>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</si>
  <si>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</si>
  <si>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</si>
  <si>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</si>
  <si>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</si>
  <si>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</si>
  <si>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</si>
  <si>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</si>
  <si>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</si>
  <si>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</si>
  <si>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</si>
  <si>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</si>
  <si>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</si>
  <si>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</si>
  <si>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</si>
  <si>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</si>
  <si>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</si>
  <si>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</si>
  <si>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</si>
  <si>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</si>
  <si>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</si>
  <si>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</si>
  <si>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</si>
  <si>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</si>
  <si>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</si>
  <si>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</si>
  <si>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</si>
  <si>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</si>
  <si>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</si>
  <si>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</si>
  <si>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</si>
  <si>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</si>
  <si>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</si>
  <si>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</si>
  <si>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</si>
  <si>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</si>
  <si>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</si>
  <si>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</si>
  <si>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</si>
  <si>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</si>
  <si>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</si>
  <si>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</si>
  <si>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</si>
  <si>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</si>
  <si>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</si>
  <si>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</si>
  <si>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</si>
  <si>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</si>
  <si>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</si>
  <si>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</si>
  <si>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</si>
  <si>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</si>
  <si>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</si>
  <si>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</si>
  <si>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</si>
  <si>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</si>
  <si>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</si>
  <si>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</si>
  <si>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</si>
  <si>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</si>
  <si>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</si>
  <si>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</si>
  <si>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</si>
  <si>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</si>
  <si>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</si>
  <si>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</si>
  <si>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</si>
  <si>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</si>
  <si>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</si>
  <si>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</si>
  <si>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</si>
  <si>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</si>
  <si>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</si>
  <si>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</si>
  <si>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</si>
  <si>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</si>
  <si>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</si>
  <si>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</si>
  <si>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</si>
  <si>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</si>
  <si>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</si>
  <si>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</si>
  <si>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</si>
  <si>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</si>
  <si>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</si>
  <si>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</si>
  <si>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</si>
  <si>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</si>
  <si>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</si>
  <si>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</si>
  <si>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</si>
  <si>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</si>
  <si>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</si>
  <si>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</si>
  <si>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</si>
  <si>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</si>
  <si>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</si>
  <si>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</si>
  <si>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</si>
  <si>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</si>
  <si>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</si>
  <si>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</si>
  <si>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</si>
  <si>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</si>
  <si>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</si>
  <si>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</si>
  <si>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</si>
  <si>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</si>
  <si>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</si>
  <si>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</si>
  <si>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</si>
  <si>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</si>
  <si>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</si>
  <si>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</si>
  <si>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</si>
  <si>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</si>
  <si>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</si>
  <si>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</si>
  <si>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</si>
  <si>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</si>
  <si>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</si>
  <si>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</si>
  <si>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</si>
  <si>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</si>
  <si>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</si>
  <si>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</si>
  <si>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</si>
  <si>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</si>
  <si>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</si>
  <si>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</si>
  <si>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</si>
  <si>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</si>
  <si>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</si>
  <si>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</si>
  <si>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</si>
  <si>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</si>
  <si>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</si>
  <si>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</si>
  <si>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</si>
  <si>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</si>
  <si>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</si>
  <si>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</si>
  <si>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</si>
  <si>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</si>
  <si>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</si>
  <si>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</si>
  <si>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</si>
  <si>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</si>
  <si>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</si>
  <si>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</si>
  <si>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</si>
  <si>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</si>
  <si>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</si>
  <si>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</si>
  <si>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</si>
  <si>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</si>
  <si>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</si>
  <si>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</si>
  <si>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</si>
  <si>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</si>
  <si>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</si>
  <si>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</si>
  <si>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</si>
  <si>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</si>
  <si>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</si>
  <si>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</si>
  <si>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</si>
  <si>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</si>
  <si>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</si>
  <si>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</si>
  <si>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</si>
  <si>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</si>
  <si>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</si>
  <si>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</si>
  <si>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</si>
  <si>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</si>
  <si>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</si>
  <si>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</si>
  <si>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</si>
  <si>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</si>
  <si>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</si>
  <si>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</si>
  <si>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</si>
  <si>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</si>
  <si>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</si>
  <si>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</si>
  <si>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</si>
  <si>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</si>
  <si>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</si>
  <si>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</si>
  <si>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</si>
  <si>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</si>
  <si>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</si>
  <si>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</si>
  <si>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</si>
  <si>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</si>
  <si>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</si>
  <si>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</si>
  <si>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</si>
  <si>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</si>
  <si>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</si>
  <si>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</si>
  <si>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</si>
  <si>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</si>
  <si>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</si>
  <si>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</si>
  <si>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</si>
  <si>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</si>
  <si>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</si>
  <si>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</si>
  <si>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</si>
  <si>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</si>
  <si>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</si>
  <si>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</si>
  <si>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</si>
  <si>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</si>
  <si>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</si>
  <si>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</si>
  <si>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</si>
  <si>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</si>
  <si>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</si>
  <si>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</si>
  <si>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</si>
  <si>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</si>
  <si>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</si>
  <si>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</si>
  <si>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</si>
  <si>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</si>
  <si>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</si>
  <si>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</si>
  <si>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</si>
  <si>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</si>
  <si>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</si>
  <si>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</si>
  <si>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</si>
  <si>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</si>
  <si>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</si>
  <si>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</si>
  <si>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</si>
  <si>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</si>
  <si>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</si>
  <si>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</si>
  <si>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</si>
  <si>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</si>
  <si>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</si>
  <si>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</si>
  <si>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</si>
  <si>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</si>
  <si>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</si>
  <si>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</si>
  <si>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</si>
  <si>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</si>
  <si>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</si>
  <si>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</si>
  <si>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</si>
  <si>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</si>
  <si>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</si>
  <si>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</si>
  <si>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</si>
  <si>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</si>
  <si>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</si>
  <si>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</si>
  <si>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</si>
  <si>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</si>
  <si>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</si>
  <si>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</si>
  <si>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</si>
  <si>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</si>
  <si>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</si>
  <si>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</si>
  <si>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</si>
  <si>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</si>
  <si>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</si>
  <si>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</si>
  <si>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</si>
  <si>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</si>
  <si>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</si>
  <si>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</si>
  <si>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</si>
  <si>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</si>
  <si>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</si>
  <si>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</si>
  <si>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</si>
  <si>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</si>
  <si>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</si>
  <si>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</si>
  <si>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</si>
  <si>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</si>
  <si>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</si>
  <si>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</si>
  <si>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</si>
  <si>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</si>
  <si>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</si>
  <si>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</si>
  <si>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</si>
  <si>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</si>
  <si>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</si>
  <si>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</si>
  <si>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</si>
  <si>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</si>
  <si>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</si>
  <si>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</si>
  <si>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</si>
  <si>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</si>
  <si>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</si>
  <si>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</si>
  <si>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</si>
  <si>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</si>
  <si>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</si>
  <si>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</si>
  <si>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</si>
  <si>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</si>
  <si>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</si>
  <si>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</si>
  <si>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</si>
  <si>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</si>
  <si>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</si>
  <si>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</si>
  <si>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</si>
  <si>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</si>
  <si>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</si>
  <si>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</si>
  <si>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</si>
  <si>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</si>
  <si>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</si>
  <si>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</si>
  <si>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</si>
  <si>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</si>
  <si>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</si>
  <si>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</si>
  <si>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</si>
  <si>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</si>
  <si>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</si>
  <si>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</si>
  <si>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</si>
  <si>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</si>
  <si>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</si>
  <si>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</si>
  <si>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</si>
  <si>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</si>
  <si>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</si>
  <si>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</si>
  <si>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</si>
  <si>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</si>
  <si>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</si>
  <si>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</si>
  <si>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</si>
  <si>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</si>
  <si>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</si>
  <si>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</si>
  <si>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</si>
  <si>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</si>
  <si>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</si>
  <si>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</si>
  <si>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</si>
  <si>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</si>
  <si>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</si>
  <si>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</si>
  <si>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</si>
  <si>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</si>
  <si>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</si>
  <si>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</si>
  <si>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</si>
  <si>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</si>
  <si>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</si>
  <si>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</si>
  <si>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</si>
  <si>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</si>
  <si>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</si>
  <si>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</si>
  <si>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</si>
  <si>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</si>
  <si>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</si>
  <si>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</si>
  <si>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</si>
  <si>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</si>
  <si>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</si>
  <si>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</si>
  <si>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</si>
  <si>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</si>
  <si>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</si>
  <si>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</si>
  <si>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</si>
  <si>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</si>
  <si>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</si>
  <si>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</si>
  <si>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</si>
  <si>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</si>
  <si>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</si>
  <si>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</si>
  <si>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</si>
  <si>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</si>
  <si>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</si>
  <si>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</si>
  <si>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</si>
  <si>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</si>
  <si>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</si>
  <si>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</si>
  <si>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</si>
  <si>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</si>
  <si>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</si>
  <si>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</si>
  <si>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</si>
  <si>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</si>
  <si>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</si>
  <si>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</si>
  <si>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</si>
  <si>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</si>
  <si>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</si>
  <si>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</si>
  <si>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</si>
  <si>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</si>
  <si>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</si>
  <si>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</si>
  <si>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</si>
  <si>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</si>
  <si>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</si>
  <si>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</si>
  <si>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</si>
  <si>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</si>
  <si>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</si>
  <si>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</si>
  <si>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</si>
  <si>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</si>
  <si>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</si>
  <si>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</si>
  <si>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</si>
  <si>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</si>
  <si>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</si>
  <si>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</si>
  <si>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</si>
  <si>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</si>
  <si>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</si>
  <si>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</si>
  <si>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</si>
  <si>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</si>
  <si>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</si>
  <si>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</si>
  <si>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</si>
  <si>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</si>
  <si>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</si>
  <si>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</si>
  <si>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</si>
  <si>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</si>
  <si>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</si>
  <si>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</si>
  <si>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</si>
  <si>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</si>
  <si>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</si>
  <si>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</si>
  <si>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</si>
  <si>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</si>
  <si>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</si>
  <si>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</si>
  <si>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</si>
  <si>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</si>
  <si>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</si>
  <si>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</si>
  <si>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</si>
  <si>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</si>
  <si>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</si>
  <si>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</si>
  <si>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</si>
  <si>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</si>
  <si>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</si>
  <si>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</si>
  <si>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</si>
  <si>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</si>
  <si>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</si>
  <si>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</si>
  <si>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</si>
  <si>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</si>
  <si>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</si>
  <si>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</si>
  <si>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</si>
  <si>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</si>
  <si>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</si>
  <si>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</si>
  <si>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</si>
  <si>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</si>
  <si>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</si>
  <si>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</si>
  <si>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</si>
  <si>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</si>
  <si>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</si>
  <si>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</si>
  <si>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</si>
  <si>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</si>
  <si>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</si>
  <si>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</si>
  <si>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</si>
  <si>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</si>
  <si>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</si>
  <si>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</si>
  <si>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</si>
  <si>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</si>
  <si>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</si>
  <si>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</si>
  <si>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</si>
  <si>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</si>
  <si>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</si>
  <si>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</si>
  <si>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</si>
  <si>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</si>
  <si>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</si>
  <si>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</si>
  <si>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</si>
  <si>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</si>
  <si>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</si>
  <si>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</si>
  <si>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</si>
  <si>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</si>
  <si>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</si>
  <si>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</si>
  <si>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</si>
  <si>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</si>
  <si>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</si>
  <si>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</si>
  <si>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</si>
  <si>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</si>
  <si>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</si>
  <si>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</si>
  <si>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</si>
  <si>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</si>
  <si>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</si>
  <si>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</si>
  <si>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</si>
  <si>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</si>
  <si>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</si>
  <si>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</si>
  <si>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</si>
  <si>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</si>
  <si>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</si>
  <si>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</si>
  <si>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</si>
  <si>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</si>
  <si>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</si>
  <si>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</si>
  <si>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</si>
  <si>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</si>
  <si>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</si>
  <si>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</si>
  <si>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</si>
  <si>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</si>
  <si>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</si>
  <si>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</si>
  <si>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</si>
  <si>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</si>
  <si>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</si>
  <si>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</si>
  <si>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</si>
  <si>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</si>
  <si>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</si>
  <si>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</si>
  <si>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</si>
  <si>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</si>
  <si>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</si>
  <si>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</si>
  <si>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</si>
  <si>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</si>
  <si>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</si>
  <si>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</si>
  <si>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</si>
  <si>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</si>
  <si>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</si>
  <si>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</si>
  <si>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</si>
  <si>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</si>
  <si>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</si>
  <si>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</si>
  <si>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</si>
  <si>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</si>
  <si>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</si>
  <si>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</si>
  <si>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</si>
  <si>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</si>
  <si>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</si>
  <si>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</si>
  <si>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</si>
  <si>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</si>
  <si>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</si>
  <si>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</si>
  <si>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</si>
  <si>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</si>
  <si>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</si>
  <si>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</si>
  <si>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</si>
  <si>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</si>
  <si>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</si>
  <si>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</si>
  <si>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</si>
  <si>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</si>
  <si>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</si>
  <si>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</si>
  <si>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</si>
  <si>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</si>
  <si>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</si>
  <si>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</si>
  <si>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</si>
  <si>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</si>
  <si>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</si>
  <si>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</si>
  <si>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</si>
  <si>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</si>
  <si>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</si>
  <si>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</si>
  <si>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</si>
  <si>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</si>
  <si>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</si>
  <si>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</si>
  <si>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</si>
  <si>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</si>
  <si>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</si>
  <si>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</si>
  <si>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</si>
  <si>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</si>
  <si>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</si>
  <si>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</si>
  <si>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</si>
  <si>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</si>
  <si>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</si>
  <si>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</si>
  <si>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</si>
  <si>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</si>
  <si>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</si>
  <si>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</si>
  <si>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</si>
  <si>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</si>
  <si>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</si>
  <si>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</si>
  <si>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</si>
  <si>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</si>
  <si>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</si>
  <si>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</si>
  <si>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</si>
  <si>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</si>
  <si>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</si>
  <si>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</si>
  <si>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</si>
  <si>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</si>
  <si>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</si>
  <si>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</si>
  <si>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</si>
  <si>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</si>
  <si>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</si>
  <si>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</si>
  <si>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</si>
  <si>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</si>
  <si>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</si>
  <si>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</si>
  <si>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</si>
  <si>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</si>
  <si>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</si>
  <si>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</si>
  <si>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</si>
  <si>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</si>
  <si>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</si>
  <si>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</si>
  <si>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</si>
  <si>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</si>
  <si>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</si>
  <si>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</si>
  <si>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</si>
  <si>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</si>
  <si>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</si>
  <si>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</si>
  <si>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</si>
  <si>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</si>
  <si>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</si>
  <si>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</si>
  <si>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</si>
  <si>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</si>
  <si>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</si>
  <si>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</si>
  <si>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</si>
  <si>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</si>
  <si>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</si>
  <si>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</si>
  <si>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</si>
  <si>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</si>
  <si>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</si>
  <si>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</si>
  <si>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</si>
  <si>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</si>
  <si>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</si>
  <si>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</si>
  <si>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</si>
  <si>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</si>
  <si>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</si>
  <si>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</si>
  <si>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</si>
  <si>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</si>
  <si>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</si>
  <si>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</si>
  <si>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</si>
  <si>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</si>
  <si>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</si>
  <si>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</si>
  <si>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</si>
  <si>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</si>
  <si>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</si>
  <si>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</si>
  <si>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</si>
  <si>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</si>
  <si>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</si>
  <si>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</si>
  <si>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</si>
  <si>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</si>
  <si>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</si>
  <si>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</si>
  <si>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</si>
  <si>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</si>
  <si>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</si>
  <si>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</si>
  <si>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</si>
  <si>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</si>
  <si>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</si>
  <si>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</si>
  <si>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</si>
  <si>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</si>
  <si>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</si>
  <si>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</si>
  <si>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</si>
  <si>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</si>
  <si>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</si>
  <si>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</si>
  <si>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</si>
  <si>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</si>
  <si>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</si>
  <si>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</si>
  <si>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</si>
  <si>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</si>
  <si>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</si>
  <si>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</si>
  <si>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</si>
  <si>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</si>
  <si>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</si>
  <si>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</si>
  <si>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</si>
  <si>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</si>
  <si>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</si>
  <si>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</si>
  <si>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</si>
  <si>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</si>
  <si>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</si>
  <si>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</si>
  <si>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</si>
  <si>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</si>
  <si>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</si>
  <si>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</si>
  <si>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</si>
  <si>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</si>
  <si>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</si>
  <si>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</si>
  <si>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</si>
  <si>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</si>
  <si>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</si>
  <si>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</si>
  <si>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</si>
  <si>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</si>
  <si>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</si>
  <si>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</si>
  <si>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</si>
  <si>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</si>
  <si>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</si>
  <si>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</si>
  <si>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</si>
  <si>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</si>
  <si>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</si>
  <si>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</si>
  <si>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</si>
  <si>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</si>
  <si>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</si>
  <si>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</si>
  <si>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</si>
  <si>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</si>
  <si>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</si>
  <si>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</si>
  <si>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</si>
  <si>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</si>
  <si>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</si>
  <si>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</si>
  <si>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</si>
  <si>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</si>
  <si>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</si>
  <si>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</si>
  <si>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</si>
  <si>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</si>
  <si>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</si>
  <si>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</si>
  <si>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</si>
  <si>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</si>
  <si>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</si>
  <si>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</si>
  <si>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</si>
  <si>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</si>
  <si>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</si>
  <si>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</si>
  <si>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</si>
  <si>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</si>
  <si>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</si>
  <si>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</si>
  <si>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</si>
  <si>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</si>
  <si>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</si>
  <si>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</si>
  <si>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</si>
  <si>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</si>
  <si>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</si>
  <si>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</si>
  <si>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</si>
  <si>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</si>
  <si>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</si>
  <si>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</si>
  <si>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</si>
  <si>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</si>
  <si>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</si>
  <si>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</si>
  <si>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</si>
  <si>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</si>
  <si>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</si>
  <si>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</si>
  <si>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</si>
  <si>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</si>
  <si>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</si>
  <si>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</si>
  <si>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</si>
  <si>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</si>
  <si>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</si>
  <si>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</si>
  <si>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</si>
  <si>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</si>
  <si>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</si>
  <si>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</si>
  <si>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</si>
  <si>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</si>
  <si>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</si>
  <si>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</si>
  <si>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</si>
  <si>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</si>
  <si>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</si>
  <si>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</si>
  <si>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</si>
  <si>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</si>
  <si>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</si>
  <si>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</si>
  <si>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</si>
  <si>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</si>
  <si>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</si>
  <si>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</si>
  <si>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</si>
  <si>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</si>
  <si>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</si>
  <si>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</si>
  <si>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</si>
  <si>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</si>
  <si>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</si>
  <si>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</si>
  <si>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</si>
  <si>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</si>
  <si>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</si>
  <si>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</si>
  <si>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</si>
  <si>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</si>
  <si>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</si>
  <si>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</si>
  <si>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</si>
  <si>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</si>
  <si>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</si>
  <si>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</si>
  <si>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</si>
  <si>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</si>
  <si>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</si>
  <si>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</si>
  <si>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</si>
  <si>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</si>
  <si>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</si>
  <si>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</si>
  <si>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</si>
  <si>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</si>
  <si>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</si>
  <si>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</si>
  <si>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</si>
  <si>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</si>
  <si>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</si>
  <si>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</si>
  <si>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</si>
  <si>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</si>
  <si>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</si>
  <si>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</si>
  <si>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</si>
  <si>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</si>
  <si>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</si>
  <si>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</si>
  <si>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</si>
  <si>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</si>
  <si>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</si>
  <si>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</si>
  <si>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</si>
  <si>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</si>
  <si>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</si>
  <si>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</si>
  <si>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</si>
  <si>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</si>
  <si>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</si>
  <si>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</si>
  <si>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</si>
  <si>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</si>
  <si>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</si>
  <si>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</si>
  <si>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</si>
  <si>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</si>
  <si>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</si>
  <si>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</si>
  <si>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</si>
  <si>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</si>
  <si>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</si>
  <si>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</si>
  <si>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</si>
  <si>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</si>
  <si>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</si>
  <si>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</si>
  <si>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</si>
  <si>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</si>
  <si>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</si>
  <si>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</si>
  <si>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</si>
  <si>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</si>
  <si>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</si>
  <si>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</si>
  <si>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</si>
  <si>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</si>
  <si>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</si>
  <si>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</si>
  <si>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</si>
  <si>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</si>
  <si>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</si>
  <si>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</si>
  <si>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</si>
  <si>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</si>
  <si>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</si>
  <si>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</si>
  <si>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</si>
  <si>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</si>
  <si>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</si>
  <si>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</si>
  <si>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</si>
  <si>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</si>
  <si>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</si>
  <si>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</si>
  <si>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</si>
  <si>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</si>
  <si>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</si>
  <si>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</si>
  <si>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</si>
  <si>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</si>
  <si>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</si>
  <si>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</si>
  <si>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</si>
  <si>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</si>
  <si>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</si>
  <si>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</si>
  <si>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</si>
  <si>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</si>
  <si>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</si>
  <si>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</si>
  <si>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</si>
  <si>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</si>
  <si>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</si>
  <si>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</si>
  <si>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</si>
  <si>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</si>
  <si>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</si>
  <si>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</si>
  <si>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</si>
  <si>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</si>
  <si>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</si>
  <si>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</si>
  <si>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</si>
  <si>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</si>
  <si>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</si>
  <si>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</si>
  <si>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</si>
  <si>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</si>
  <si>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</si>
  <si>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</si>
  <si>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</si>
  <si>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</si>
  <si>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</si>
  <si>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</si>
  <si>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</si>
  <si>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</si>
  <si>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</si>
  <si>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</si>
  <si>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</si>
  <si>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</si>
  <si>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</si>
  <si>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</si>
  <si>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</si>
  <si>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</si>
  <si>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</si>
  <si>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</si>
  <si>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</si>
  <si>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</si>
  <si>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</si>
  <si>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</si>
  <si>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</si>
  <si>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</si>
  <si>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</si>
  <si>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</si>
  <si>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</si>
  <si>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</si>
  <si>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</si>
  <si>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</si>
  <si>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</si>
  <si>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</si>
  <si>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</si>
  <si>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</si>
  <si>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</si>
  <si>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</si>
  <si>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</si>
  <si>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</si>
  <si>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</si>
  <si>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</si>
  <si>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</si>
  <si>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</si>
  <si>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</si>
  <si>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</si>
  <si>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</si>
  <si>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</si>
  <si>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</si>
  <si>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</si>
  <si>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</si>
  <si>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</si>
  <si>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</si>
  <si>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</si>
  <si>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</si>
  <si>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</si>
  <si>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</si>
  <si>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</si>
  <si>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</si>
  <si>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</si>
  <si>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</si>
  <si>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</si>
  <si>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</si>
  <si>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</si>
  <si>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</si>
  <si>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</si>
  <si>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</si>
  <si>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</si>
  <si>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</si>
  <si>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</si>
  <si>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</si>
  <si>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</si>
  <si>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</si>
  <si>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</si>
  <si>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</si>
  <si>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</si>
  <si>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</si>
  <si>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</si>
  <si>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</si>
  <si>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</si>
  <si>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</si>
  <si>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</si>
  <si>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</si>
  <si>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</si>
  <si>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</si>
  <si>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</si>
  <si>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</si>
  <si>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</si>
  <si>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</si>
  <si>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</si>
  <si>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</si>
  <si>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</si>
  <si>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</si>
  <si>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</si>
  <si>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</si>
  <si>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</si>
  <si>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</si>
  <si>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</si>
  <si>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</si>
  <si>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</si>
  <si>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</si>
  <si>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</si>
  <si>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</si>
  <si>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</si>
  <si>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</si>
  <si>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</si>
  <si>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</si>
  <si>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</si>
  <si>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</si>
  <si>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</si>
  <si>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</si>
  <si>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</si>
  <si>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</si>
  <si>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</si>
  <si>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</si>
  <si>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</si>
  <si>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</si>
  <si>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</si>
  <si>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</si>
  <si>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</si>
  <si>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</si>
  <si>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</si>
  <si>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</si>
  <si>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</si>
  <si>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</si>
  <si>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</si>
  <si>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</si>
  <si>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</si>
  <si>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</si>
  <si>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</si>
  <si>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</si>
  <si>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</si>
  <si>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</si>
  <si>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</si>
  <si>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</si>
  <si>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</si>
  <si>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</si>
  <si>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</si>
  <si>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</si>
  <si>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</si>
  <si>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</si>
  <si>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</si>
  <si>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</si>
  <si>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</si>
  <si>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</si>
  <si>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</si>
  <si>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</si>
  <si>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</si>
  <si>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</si>
  <si>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</si>
  <si>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</si>
  <si>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</si>
  <si>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</si>
  <si>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</si>
  <si>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</si>
  <si>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</si>
  <si>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</si>
  <si>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</si>
  <si>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</si>
  <si>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</si>
  <si>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</si>
  <si>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</si>
  <si>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</si>
  <si>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</si>
  <si>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</si>
  <si>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</si>
  <si>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</si>
  <si>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</si>
  <si>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</si>
  <si>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</si>
  <si>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</si>
  <si>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</si>
  <si>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</si>
  <si>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</si>
  <si>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</si>
  <si>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</si>
  <si>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</si>
  <si>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</si>
  <si>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</si>
  <si>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</si>
  <si>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</si>
  <si>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</si>
  <si>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</si>
  <si>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</si>
  <si>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</si>
  <si>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</si>
  <si>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</si>
  <si>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</si>
  <si>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</si>
  <si>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</si>
  <si>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</si>
  <si>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</si>
  <si>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</si>
  <si>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</si>
  <si>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</si>
  <si>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</si>
  <si>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</si>
  <si>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</si>
  <si>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</si>
  <si>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</si>
  <si>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</si>
  <si>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</si>
  <si>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</si>
  <si>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</si>
  <si>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</si>
  <si>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</si>
  <si>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</si>
  <si>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</si>
  <si>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</si>
  <si>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</si>
  <si>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</si>
  <si>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</si>
  <si>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</si>
  <si>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</si>
  <si>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</si>
  <si>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</si>
  <si>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</si>
  <si>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</si>
  <si>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</si>
  <si>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</si>
  <si>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</si>
  <si>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</si>
  <si>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</si>
  <si>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</si>
  <si>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</si>
  <si>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</si>
  <si>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</si>
  <si>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</si>
  <si>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</si>
  <si>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</si>
  <si>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</si>
  <si>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</si>
  <si>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</si>
  <si>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</si>
  <si>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</si>
  <si>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</si>
  <si>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</si>
  <si>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</si>
  <si>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</si>
  <si>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</si>
  <si>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</si>
  <si>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</si>
  <si>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</si>
  <si>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</si>
  <si>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</si>
  <si>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</si>
  <si>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</si>
  <si>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</si>
  <si>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</si>
  <si>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</si>
  <si>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</si>
  <si>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</si>
  <si>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</si>
  <si>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</si>
  <si>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</si>
  <si>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</si>
  <si>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</si>
  <si>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</si>
  <si>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</si>
  <si>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</si>
  <si>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</si>
  <si>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</si>
  <si>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</si>
  <si>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</si>
  <si>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</si>
  <si>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</si>
  <si>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</si>
  <si>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</si>
  <si>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</si>
  <si>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</si>
  <si>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</si>
  <si>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</si>
  <si>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</si>
  <si>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</si>
  <si>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</si>
  <si>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</si>
  <si>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</si>
  <si>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</si>
  <si>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</si>
  <si>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</si>
  <si>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</si>
  <si>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</si>
  <si>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</si>
  <si>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</si>
  <si>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</si>
  <si>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</si>
  <si>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</si>
  <si>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</si>
  <si>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</si>
  <si>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</si>
  <si>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</si>
  <si>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</si>
  <si>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</si>
  <si>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</si>
  <si>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</si>
  <si>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</si>
  <si>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</si>
  <si>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</si>
  <si>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</si>
  <si>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</si>
  <si>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</si>
  <si>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</si>
  <si>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</si>
  <si>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</si>
  <si>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</si>
  <si>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</si>
  <si>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</si>
  <si>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</si>
  <si>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</si>
  <si>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</si>
  <si>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</si>
  <si>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</si>
  <si>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</si>
  <si>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</si>
  <si>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</si>
  <si>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</si>
  <si>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</si>
  <si>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</si>
  <si>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</si>
  <si>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</si>
  <si>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</si>
  <si>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</si>
  <si>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</si>
  <si>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</si>
  <si>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</si>
  <si>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</si>
  <si>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</si>
  <si>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</si>
  <si>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</si>
  <si>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</si>
  <si>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</si>
  <si>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</si>
  <si>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</si>
  <si>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</si>
  <si>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</si>
  <si>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</si>
  <si>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</si>
  <si>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</si>
  <si>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</si>
  <si>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</si>
  <si>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</si>
  <si>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</si>
  <si>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</si>
  <si>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</si>
  <si>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</si>
  <si>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</si>
  <si>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</si>
  <si>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</si>
  <si>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</si>
  <si>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</si>
  <si>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</si>
  <si>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</si>
  <si>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</si>
  <si>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</si>
  <si>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</si>
  <si>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</si>
  <si>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</si>
  <si>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</si>
  <si>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</si>
  <si>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</si>
  <si>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</si>
  <si>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</si>
  <si>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</si>
  <si>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</si>
  <si>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</si>
  <si>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</si>
  <si>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</si>
  <si>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</si>
  <si>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</si>
  <si>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</si>
  <si>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</si>
  <si>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</si>
  <si>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</si>
  <si>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</si>
  <si>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</si>
  <si>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</si>
  <si>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</si>
  <si>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</si>
  <si>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</si>
  <si>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</si>
  <si>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</si>
  <si>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</si>
  <si>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</si>
  <si>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</si>
  <si>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</si>
  <si>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</si>
  <si>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</si>
  <si>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</si>
  <si>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</si>
  <si>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</si>
  <si>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</si>
  <si>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</si>
  <si>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</si>
  <si>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</si>
  <si>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</si>
  <si>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</si>
  <si>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</si>
  <si>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</si>
  <si>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</si>
  <si>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</si>
  <si>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</si>
  <si>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</si>
  <si>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</si>
  <si>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</si>
  <si>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</si>
  <si>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</si>
  <si>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</si>
  <si>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</si>
  <si>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</si>
  <si>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</si>
  <si>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</si>
  <si>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</si>
  <si>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</si>
  <si>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</si>
  <si>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</si>
  <si>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</si>
  <si>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</si>
  <si>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</si>
  <si>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</si>
  <si>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</si>
  <si>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</si>
  <si>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</si>
  <si>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</si>
  <si>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</si>
  <si>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</si>
  <si>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</si>
  <si>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</si>
  <si>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</si>
  <si>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</si>
  <si>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</si>
  <si>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</si>
  <si>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</si>
  <si>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</si>
  <si>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</si>
  <si>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</si>
  <si>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</si>
  <si>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</si>
  <si>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</si>
  <si>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</si>
  <si>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</si>
  <si>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</si>
  <si>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</si>
  <si>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</si>
  <si>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</si>
  <si>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</si>
  <si>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</si>
  <si>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</si>
  <si>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</si>
  <si>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</si>
  <si>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</si>
  <si>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</si>
  <si>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</si>
  <si>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</si>
  <si>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</si>
  <si>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</si>
  <si>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</si>
  <si>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</si>
  <si>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</si>
  <si>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</si>
  <si>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</si>
  <si>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</si>
  <si>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</si>
  <si>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</si>
  <si>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</si>
  <si>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</si>
  <si>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</si>
  <si>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</si>
  <si>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</si>
  <si>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</si>
  <si>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</si>
  <si>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</si>
  <si>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</si>
  <si>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</si>
  <si>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</si>
  <si>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</si>
  <si>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</si>
  <si>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</si>
  <si>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</si>
  <si>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</si>
  <si>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</si>
  <si>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</si>
  <si>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</si>
  <si>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</si>
  <si>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</si>
  <si>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</si>
  <si>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</si>
  <si>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</si>
  <si>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</si>
  <si>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</si>
  <si>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</si>
  <si>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</si>
  <si>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</si>
  <si>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</si>
  <si>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</si>
  <si>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</si>
  <si>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</si>
  <si>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</si>
  <si>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</si>
  <si>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</si>
  <si>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</si>
  <si>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</si>
  <si>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</si>
  <si>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</si>
  <si>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</si>
  <si>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</si>
  <si>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</si>
  <si>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</si>
  <si>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</si>
  <si>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</si>
  <si>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</si>
  <si>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</si>
  <si>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</si>
  <si>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</si>
  <si>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</si>
  <si>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</si>
  <si>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</si>
  <si>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</si>
  <si>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</si>
  <si>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</si>
  <si>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</si>
  <si>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</si>
  <si>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</si>
  <si>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</si>
  <si>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</si>
  <si>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</si>
  <si>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</si>
  <si>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</si>
  <si>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</si>
  <si>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</si>
  <si>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</si>
  <si>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</si>
  <si>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</si>
  <si>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</si>
  <si>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</si>
  <si>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</si>
  <si>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</si>
  <si>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</si>
  <si>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</si>
  <si>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</si>
  <si>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</si>
  <si>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</si>
  <si>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</si>
  <si>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</si>
  <si>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</si>
  <si>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</si>
  <si>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</si>
  <si>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</si>
  <si>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</si>
  <si>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</si>
  <si>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</si>
  <si>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</si>
  <si>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</si>
  <si>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</si>
  <si>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</si>
  <si>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</si>
  <si>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</si>
  <si>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</si>
  <si>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</si>
  <si>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</si>
  <si>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</si>
  <si>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</si>
  <si>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</si>
  <si>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</si>
  <si>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</si>
  <si>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</si>
  <si>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</si>
  <si>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</si>
  <si>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</si>
  <si>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</si>
  <si>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</si>
  <si>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</si>
  <si>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</si>
  <si>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</si>
  <si>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</si>
  <si>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</si>
  <si>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</si>
  <si>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</si>
  <si>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</si>
  <si>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</si>
  <si>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</si>
  <si>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</si>
  <si>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</si>
  <si>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</si>
  <si>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</si>
  <si>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</si>
  <si>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</si>
  <si>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</si>
  <si>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</si>
  <si>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</si>
  <si>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</si>
  <si>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</si>
  <si>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</si>
  <si>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</si>
  <si>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</si>
  <si>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</si>
  <si>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</si>
  <si>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</si>
  <si>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</si>
  <si>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</si>
  <si>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</si>
  <si>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</si>
  <si>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</si>
  <si>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</si>
  <si>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</si>
  <si>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</si>
  <si>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</si>
  <si>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</si>
  <si>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</si>
  <si>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</si>
  <si>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</si>
  <si>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</si>
  <si>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</si>
  <si>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</si>
  <si>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</si>
  <si>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</si>
  <si>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</si>
  <si>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</si>
  <si>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</si>
  <si>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</si>
  <si>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</si>
  <si>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</si>
  <si>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</si>
  <si>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</si>
  <si>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</si>
  <si>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</si>
  <si>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</si>
  <si>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</si>
  <si>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</si>
  <si>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</si>
  <si>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</si>
  <si>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</si>
  <si>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</si>
  <si>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</si>
  <si>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</si>
  <si>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</si>
  <si>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</si>
  <si>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</si>
  <si>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</si>
  <si>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</si>
  <si>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</si>
  <si>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</si>
  <si>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</si>
  <si>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</si>
  <si>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</si>
  <si>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</si>
  <si>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</si>
  <si>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</si>
  <si>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</si>
  <si>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</si>
  <si>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</si>
  <si>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</si>
  <si>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</si>
  <si>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</si>
  <si>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</si>
  <si>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</si>
  <si>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</si>
  <si>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</si>
  <si>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</si>
  <si>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</si>
  <si>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</si>
  <si>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</si>
  <si>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</si>
  <si>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</si>
  <si>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</si>
  <si>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</si>
  <si>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</si>
  <si>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</si>
  <si>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</si>
  <si>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</si>
  <si>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</si>
  <si>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</si>
  <si>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</si>
  <si>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</si>
  <si>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</si>
  <si>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</si>
  <si>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</si>
  <si>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</si>
  <si>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</si>
  <si>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</si>
  <si>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</si>
  <si>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</si>
  <si>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</si>
  <si>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</si>
  <si>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</si>
  <si>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</si>
  <si>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</si>
  <si>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</si>
  <si>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</si>
  <si>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</si>
  <si>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</si>
  <si>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</si>
  <si>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</si>
  <si>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</si>
  <si>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</si>
  <si>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</si>
  <si>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</si>
  <si>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</si>
  <si>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</si>
  <si>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</si>
  <si>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</si>
  <si>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</si>
  <si>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</si>
  <si>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</si>
  <si>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</si>
  <si>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</si>
  <si>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</si>
  <si>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</si>
  <si>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</si>
  <si>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</si>
  <si>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</si>
  <si>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</si>
  <si>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</si>
  <si>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</si>
  <si>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</si>
  <si>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</si>
  <si>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</si>
  <si>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</si>
  <si>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</si>
  <si>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</si>
  <si>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</si>
  <si>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</si>
  <si>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</si>
  <si>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</si>
  <si>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</si>
  <si>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</si>
  <si>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</si>
  <si>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</si>
  <si>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</si>
  <si>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</si>
  <si>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</si>
  <si>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</si>
  <si>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</si>
  <si>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</si>
  <si>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</si>
  <si>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</si>
  <si>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</si>
  <si>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</si>
  <si>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</si>
  <si>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</si>
  <si>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</si>
  <si>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</si>
  <si>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</si>
  <si>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</si>
  <si>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</si>
  <si>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</si>
  <si>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</si>
  <si>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</si>
  <si>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</si>
  <si>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</si>
  <si>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</si>
  <si>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</si>
  <si>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</si>
  <si>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</si>
  <si>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</si>
  <si>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</si>
  <si>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</si>
  <si>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</si>
  <si>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</si>
  <si>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</si>
  <si>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</si>
  <si>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</si>
  <si>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</si>
  <si>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</si>
  <si>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</si>
  <si>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</si>
  <si>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</si>
  <si>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</si>
  <si>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</si>
  <si>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</si>
  <si>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</si>
  <si>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</si>
  <si>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</si>
  <si>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</si>
  <si>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</si>
  <si>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</si>
  <si>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</si>
  <si>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</si>
  <si>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</si>
  <si>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</si>
  <si>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</si>
  <si>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</si>
  <si>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</si>
  <si>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</si>
  <si>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</si>
  <si>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</si>
  <si>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</si>
  <si>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</si>
  <si>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</si>
  <si>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</si>
  <si>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</si>
  <si>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</si>
  <si>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</si>
  <si>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</si>
  <si>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</si>
  <si>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</si>
  <si>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</si>
  <si>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</si>
  <si>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</si>
  <si>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</si>
  <si>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</si>
  <si>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</si>
  <si>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</si>
  <si>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</si>
  <si>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</si>
  <si>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</si>
  <si>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</si>
  <si>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</si>
  <si>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</si>
  <si>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</si>
  <si>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</si>
  <si>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</si>
  <si>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</si>
  <si>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</si>
  <si>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</si>
  <si>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</si>
  <si>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</si>
  <si>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</si>
  <si>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</si>
  <si>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</si>
  <si>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</si>
  <si>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</si>
  <si>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</si>
  <si>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</si>
  <si>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</si>
  <si>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</si>
  <si>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</si>
  <si>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</si>
  <si>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</si>
  <si>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</si>
  <si>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</si>
  <si>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</si>
  <si>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</si>
  <si>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</si>
  <si>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</si>
  <si>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</si>
  <si>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</si>
  <si>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</si>
  <si>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</si>
  <si>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</si>
  <si>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</si>
  <si>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</si>
  <si>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</si>
  <si>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</si>
  <si>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</si>
  <si>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</si>
  <si>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</si>
  <si>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</si>
  <si>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</si>
  <si>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</si>
  <si>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</si>
  <si>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</si>
  <si>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</si>
  <si>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</si>
  <si>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</si>
  <si>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</si>
  <si>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</si>
  <si>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</si>
  <si>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</si>
  <si>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</si>
  <si>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</si>
  <si>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</si>
  <si>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</si>
  <si>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</si>
  <si>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</si>
  <si>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</si>
  <si>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</si>
  <si>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</si>
  <si>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</si>
  <si>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</si>
  <si>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</si>
  <si>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</si>
  <si>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</si>
  <si>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</si>
  <si>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</si>
  <si>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</si>
  <si>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</si>
  <si>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</si>
  <si>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</si>
  <si>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</si>
  <si>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</si>
  <si>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</si>
  <si>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</si>
  <si>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</si>
  <si>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</si>
  <si>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</si>
  <si>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</si>
  <si>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</si>
  <si>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</si>
  <si>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</si>
  <si>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</si>
  <si>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</si>
  <si>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</si>
  <si>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</si>
  <si>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</si>
  <si>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</si>
  <si>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</si>
  <si>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</si>
  <si>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</si>
  <si>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</si>
  <si>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</si>
  <si>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</si>
  <si>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</si>
  <si>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</si>
  <si>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</si>
  <si>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</si>
  <si>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</si>
  <si>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</si>
  <si>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</si>
  <si>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</si>
  <si>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</si>
  <si>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</si>
  <si>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</si>
  <si>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</si>
  <si>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</si>
  <si>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</si>
  <si>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</si>
  <si>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</si>
  <si>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</si>
  <si>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</si>
  <si>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</si>
  <si>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</si>
  <si>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</si>
  <si>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</si>
  <si>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</si>
  <si>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</si>
  <si>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</si>
  <si>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</si>
  <si>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</si>
  <si>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</si>
  <si>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</si>
  <si>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</si>
  <si>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</si>
  <si>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</si>
  <si>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</si>
  <si>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</si>
  <si>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</si>
  <si>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</si>
  <si>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</si>
  <si>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</si>
  <si>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</si>
  <si>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</si>
  <si>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</si>
  <si>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</si>
  <si>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</si>
  <si>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</si>
  <si>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</si>
  <si>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</si>
  <si>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</si>
  <si>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</si>
  <si>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</si>
  <si>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</si>
  <si>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</si>
  <si>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</si>
  <si>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</si>
  <si>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</si>
  <si>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</si>
  <si>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</si>
  <si>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</si>
  <si>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</si>
  <si>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</si>
  <si>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</si>
  <si>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</si>
  <si>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</si>
  <si>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</si>
  <si>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</si>
  <si>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</si>
  <si>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</si>
  <si>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</si>
  <si>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</si>
  <si>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</si>
  <si>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</si>
  <si>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</si>
  <si>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</si>
  <si>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</si>
  <si>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</si>
  <si>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</si>
  <si>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</si>
  <si>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</si>
  <si>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</si>
  <si>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</si>
  <si>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</si>
  <si>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</si>
  <si>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</si>
  <si>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</si>
  <si>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</si>
  <si>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</si>
  <si>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</si>
  <si>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</si>
  <si>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</si>
  <si>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</si>
  <si>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</si>
  <si>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</si>
  <si>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</si>
  <si>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</si>
  <si>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</si>
  <si>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</si>
  <si>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</si>
  <si>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</si>
  <si>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</si>
  <si>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</si>
  <si>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</si>
  <si>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</si>
  <si>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</si>
  <si>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</si>
  <si>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</si>
  <si>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</si>
  <si>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</si>
  <si>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</si>
  <si>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</si>
  <si>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</si>
  <si>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</si>
  <si>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</si>
  <si>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</si>
  <si>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</si>
  <si>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</si>
  <si>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</si>
  <si>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</si>
  <si>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</si>
  <si>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</si>
  <si>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</si>
  <si>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</si>
  <si>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</si>
  <si>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</si>
  <si>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</si>
  <si>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</si>
  <si>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</si>
  <si>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</si>
  <si>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</si>
  <si>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</si>
  <si>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</si>
  <si>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</si>
  <si>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</si>
  <si>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</si>
  <si>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</si>
  <si>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</si>
  <si>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</si>
  <si>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</si>
  <si>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</si>
  <si>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</si>
  <si>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</si>
  <si>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</si>
  <si>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</si>
  <si>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</si>
  <si>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</si>
  <si>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</si>
  <si>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</si>
  <si>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</si>
  <si>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</si>
  <si>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</si>
  <si>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</si>
  <si>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</si>
  <si>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</si>
  <si>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</si>
  <si>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</si>
  <si>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</si>
  <si>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</si>
  <si>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</si>
  <si>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</si>
  <si>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</si>
  <si>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</si>
  <si>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</si>
  <si>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</si>
  <si>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</si>
  <si>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</si>
  <si>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</si>
  <si>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</si>
  <si>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</si>
  <si>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</si>
  <si>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</si>
  <si>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</si>
  <si>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</si>
  <si>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</si>
  <si>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</si>
  <si>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</si>
  <si>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</si>
  <si>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</si>
  <si>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</si>
  <si>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</si>
  <si>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</si>
  <si>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</si>
  <si>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</si>
  <si>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</si>
  <si>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</si>
  <si>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</si>
  <si>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</si>
  <si>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</si>
  <si>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</si>
  <si>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</si>
  <si>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</si>
  <si>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</si>
  <si>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</si>
  <si>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</si>
  <si>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</si>
  <si>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</si>
  <si>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</si>
  <si>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</si>
  <si>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</si>
  <si>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</si>
  <si>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</si>
  <si>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</si>
  <si>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</si>
  <si>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</si>
  <si>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</si>
  <si>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</si>
  <si>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</si>
  <si>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</si>
  <si>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</si>
  <si>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</si>
  <si>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</si>
  <si>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</si>
  <si>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</si>
  <si>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</si>
  <si>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</si>
  <si>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</si>
  <si>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</si>
  <si>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</si>
  <si>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</si>
  <si>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</si>
  <si>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</si>
  <si>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</si>
  <si>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</si>
  <si>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</si>
  <si>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</si>
  <si>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</si>
  <si>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</si>
  <si>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</si>
  <si>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</si>
  <si>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</si>
  <si>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</si>
  <si>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</si>
  <si>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</si>
  <si>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</si>
  <si>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</si>
  <si>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</si>
  <si>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</si>
  <si>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</si>
  <si>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</si>
  <si>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</si>
  <si>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</si>
  <si>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</si>
  <si>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</si>
  <si>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</si>
  <si>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</si>
  <si>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</si>
  <si>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</si>
  <si>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</si>
  <si>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</si>
  <si>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</si>
  <si>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</si>
  <si>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</si>
  <si>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</si>
  <si>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</si>
  <si>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</si>
  <si>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</si>
  <si>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</si>
  <si>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</si>
  <si>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</si>
  <si>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</si>
  <si>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</si>
  <si>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</si>
  <si>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</si>
  <si>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</si>
  <si>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</si>
  <si>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</si>
  <si>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</si>
  <si>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</si>
  <si>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</si>
  <si>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</si>
  <si>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</si>
  <si>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</si>
  <si>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</si>
  <si>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</si>
  <si>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</si>
  <si>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</si>
  <si>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</si>
  <si>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</si>
  <si>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</si>
  <si>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</si>
  <si>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</si>
  <si>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</si>
  <si>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</si>
  <si>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</si>
  <si>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</si>
  <si>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</si>
  <si>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</si>
  <si>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</si>
  <si>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</si>
  <si>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</si>
  <si>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</si>
  <si>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</si>
  <si>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</si>
  <si>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</si>
  <si>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</si>
  <si>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</si>
  <si>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</si>
  <si>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</si>
  <si>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</si>
  <si>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</si>
  <si>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</si>
  <si>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</si>
  <si>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</si>
  <si>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</si>
  <si>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</si>
  <si>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</si>
  <si>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</si>
  <si>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</si>
  <si>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</si>
  <si>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</si>
  <si>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</si>
  <si>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</si>
  <si>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</si>
  <si>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</si>
  <si>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</si>
  <si>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</si>
  <si>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</si>
  <si>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</si>
  <si>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</si>
  <si>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</si>
  <si>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</si>
  <si>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</si>
  <si>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</si>
  <si>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</si>
  <si>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</si>
  <si>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</si>
  <si>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</si>
  <si>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</si>
  <si>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</si>
  <si>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</si>
  <si>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</si>
  <si>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</si>
  <si>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</si>
  <si>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</si>
  <si>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</si>
  <si>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</si>
  <si>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</si>
  <si>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</si>
  <si>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</si>
  <si>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</si>
  <si>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</si>
  <si>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</si>
  <si>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</si>
  <si>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</si>
  <si>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</si>
  <si>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</si>
  <si>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</si>
  <si>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</si>
  <si>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</si>
  <si>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</si>
  <si>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</si>
  <si>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</si>
  <si>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</si>
  <si>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</si>
  <si>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</si>
  <si>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</si>
  <si>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</si>
  <si>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</si>
  <si>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</si>
  <si>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</si>
  <si>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</si>
  <si>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</si>
  <si>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</si>
  <si>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</si>
  <si>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</si>
  <si>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</si>
  <si>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</si>
  <si>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</si>
  <si>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</si>
  <si>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</si>
  <si>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</si>
  <si>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</si>
  <si>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</si>
  <si>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</si>
  <si>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</si>
  <si>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</si>
  <si>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</si>
  <si>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</si>
  <si>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</si>
  <si>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</si>
  <si>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</si>
  <si>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</si>
  <si>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</si>
  <si>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</si>
  <si>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</si>
  <si>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</si>
  <si>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</si>
  <si>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</si>
  <si>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</si>
  <si>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</si>
  <si>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</si>
  <si>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</si>
  <si>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</si>
  <si>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</si>
  <si>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</si>
  <si>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</si>
  <si>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</si>
  <si>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</si>
  <si>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</si>
  <si>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</si>
  <si>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</si>
  <si>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</si>
  <si>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</si>
  <si>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</si>
  <si>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</si>
  <si>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</si>
  <si>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</si>
  <si>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</si>
  <si>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</si>
  <si>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</si>
  <si>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</si>
  <si>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</si>
  <si>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</si>
  <si>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</si>
  <si>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</si>
  <si>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</si>
  <si>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</si>
  <si>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</si>
  <si>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</si>
  <si>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</si>
  <si>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</si>
  <si>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</si>
  <si>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</si>
  <si>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</si>
  <si>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</si>
  <si>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</si>
  <si>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</si>
  <si>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</si>
  <si>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</si>
  <si>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</si>
  <si>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</si>
  <si>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</si>
  <si>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</si>
  <si>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</si>
  <si>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</si>
  <si>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</si>
  <si>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</si>
  <si>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</si>
  <si>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</si>
  <si>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</si>
  <si>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</si>
  <si>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</si>
  <si>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</si>
  <si>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</si>
  <si>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</si>
  <si>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</si>
  <si>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</si>
  <si>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</si>
  <si>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</si>
  <si>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</si>
  <si>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</si>
  <si>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</si>
  <si>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</si>
  <si>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</si>
  <si>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</si>
  <si>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</si>
  <si>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</si>
  <si>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</si>
  <si>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</si>
  <si>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</si>
  <si>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</si>
  <si>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</si>
  <si>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</si>
  <si>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</si>
  <si>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</si>
  <si>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</si>
  <si>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</si>
  <si>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</si>
  <si>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</si>
  <si>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</si>
  <si>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</si>
  <si>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</si>
  <si>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</si>
  <si>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</si>
  <si>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</si>
  <si>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</si>
  <si>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</si>
  <si>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</si>
  <si>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</si>
  <si>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</si>
  <si>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</si>
  <si>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</si>
  <si>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</si>
  <si>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</si>
  <si>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</si>
  <si>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</si>
  <si>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</si>
  <si>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</si>
  <si>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</si>
  <si>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</si>
  <si>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</si>
  <si>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</si>
  <si>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</si>
  <si>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</si>
  <si>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</si>
  <si>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</si>
  <si>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</si>
  <si>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</si>
  <si>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</si>
  <si>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</si>
  <si>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</si>
  <si>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</si>
  <si>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</si>
  <si>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</si>
  <si>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</si>
  <si>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</si>
  <si>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</si>
  <si>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</si>
  <si>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</si>
  <si>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</si>
  <si>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</si>
  <si>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</si>
  <si>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</si>
  <si>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</si>
  <si>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</si>
  <si>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</si>
  <si>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</si>
  <si>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</si>
  <si>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</si>
  <si>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</si>
  <si>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</si>
  <si>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</si>
  <si>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</si>
  <si>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</si>
  <si>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</si>
  <si>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</si>
  <si>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</si>
  <si>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</si>
  <si>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</si>
  <si>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</si>
  <si>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</si>
  <si>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</si>
  <si>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</si>
  <si>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</si>
  <si>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</si>
  <si>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</si>
  <si>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</si>
  <si>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</si>
  <si>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</si>
  <si>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</si>
  <si>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</si>
  <si>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</si>
  <si>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</si>
  <si>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</si>
  <si>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</si>
  <si>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</si>
  <si>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</si>
  <si>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</si>
  <si>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</si>
  <si>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</si>
  <si>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</si>
  <si>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</si>
  <si>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</si>
  <si>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</si>
  <si>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</si>
  <si>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</si>
  <si>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</si>
  <si>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</si>
  <si>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</si>
  <si>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</si>
  <si>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</si>
  <si>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</si>
  <si>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</si>
  <si>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</si>
  <si>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</si>
  <si>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</si>
  <si>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</si>
  <si>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</si>
  <si>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</si>
  <si>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</si>
  <si>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</si>
  <si>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</si>
  <si>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</si>
  <si>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</si>
  <si>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</si>
  <si>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</si>
  <si>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</si>
  <si>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</si>
  <si>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</si>
  <si>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</si>
  <si>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</si>
  <si>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</si>
  <si>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</si>
  <si>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</si>
  <si>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</si>
  <si>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</si>
  <si>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</si>
  <si>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</si>
  <si>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</si>
  <si>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</si>
  <si>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</si>
  <si>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</si>
  <si>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</si>
  <si>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</si>
  <si>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</si>
  <si>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</si>
  <si>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</si>
  <si>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</si>
  <si>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</si>
  <si>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</si>
  <si>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</si>
  <si>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</si>
  <si>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</si>
  <si>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</si>
  <si>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</si>
  <si>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</si>
  <si>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</si>
  <si>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</si>
  <si>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</si>
  <si>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</si>
  <si>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</si>
  <si>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</si>
  <si>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</si>
  <si>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</si>
  <si>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</si>
  <si>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</si>
  <si>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</si>
  <si>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</si>
  <si>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</si>
  <si>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</si>
  <si>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</si>
  <si>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</si>
  <si>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</si>
  <si>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</si>
  <si>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</si>
  <si>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</si>
  <si>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</si>
  <si>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</si>
  <si>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</si>
  <si>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</si>
  <si>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</si>
  <si>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</si>
  <si>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</si>
  <si>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</si>
  <si>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</si>
  <si>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</si>
  <si>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</si>
  <si>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</si>
  <si>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</si>
  <si>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</si>
  <si>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</si>
  <si>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</si>
  <si>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</si>
  <si>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</si>
  <si>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</si>
  <si>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</si>
  <si>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</si>
  <si>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</si>
  <si>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</si>
  <si>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</si>
  <si>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</si>
  <si>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</si>
  <si>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</si>
  <si>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</si>
  <si>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</si>
  <si>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</si>
  <si>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</si>
  <si>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</si>
  <si>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</si>
  <si>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</si>
  <si>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</si>
  <si>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</si>
  <si>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</si>
  <si>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</si>
  <si>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</si>
  <si>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</si>
  <si>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</si>
  <si>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</si>
  <si>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</si>
  <si>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</si>
  <si>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</si>
  <si>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</si>
  <si>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</si>
  <si>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</si>
  <si>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</si>
  <si>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</si>
  <si>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</si>
  <si>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</si>
  <si>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</si>
  <si>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</si>
  <si>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</si>
  <si>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</si>
  <si>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</si>
  <si>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</si>
  <si>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</si>
  <si>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</si>
  <si>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</si>
  <si>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</si>
  <si>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</si>
  <si>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</si>
  <si>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</si>
  <si>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</si>
  <si>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</si>
  <si>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</si>
  <si>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</si>
  <si>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</si>
  <si>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</si>
  <si>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</si>
  <si>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</si>
  <si>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</si>
  <si>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</si>
  <si>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</si>
  <si>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</si>
  <si>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</si>
  <si>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</si>
  <si>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</si>
  <si>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</si>
  <si>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</si>
  <si>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</si>
  <si>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</si>
  <si>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</si>
  <si>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</si>
  <si>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</si>
  <si>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</si>
  <si>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</si>
  <si>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</si>
  <si>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</si>
  <si>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</si>
  <si>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</si>
  <si>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</si>
  <si>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</si>
  <si>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</si>
  <si>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</si>
  <si>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</si>
  <si>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</si>
  <si>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</si>
  <si>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</si>
  <si>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</si>
  <si>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</si>
  <si>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</si>
  <si>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</si>
  <si>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</si>
  <si>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</si>
  <si>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</si>
  <si>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</si>
  <si>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</si>
  <si>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</si>
  <si>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</si>
  <si>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</si>
  <si>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</si>
  <si>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</si>
  <si>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</si>
  <si>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</si>
  <si>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</si>
  <si>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</si>
  <si>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</si>
  <si>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</si>
  <si>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</si>
  <si>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</si>
  <si>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</si>
  <si>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</si>
  <si>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</si>
  <si>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</si>
  <si>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</si>
  <si>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</si>
  <si>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</si>
  <si>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</si>
  <si>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</si>
  <si>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</si>
  <si>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</si>
  <si>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</si>
  <si>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</si>
  <si>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</si>
  <si>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</si>
  <si>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</si>
  <si>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</si>
  <si>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</si>
  <si>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</si>
  <si>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</si>
  <si>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</si>
  <si>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</si>
  <si>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</si>
  <si>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</si>
  <si>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</si>
  <si>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</si>
  <si>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</si>
  <si>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</si>
  <si>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</si>
  <si>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</si>
  <si>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</si>
  <si>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</si>
  <si>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</si>
  <si>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</si>
  <si>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</si>
  <si>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</si>
  <si>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</si>
  <si>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</si>
  <si>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</si>
  <si>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</si>
  <si>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</si>
  <si>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</si>
  <si>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</si>
  <si>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</si>
  <si>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</si>
  <si>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</si>
  <si>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</si>
  <si>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</si>
  <si>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</si>
  <si>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</si>
  <si>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</si>
  <si>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</si>
  <si>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</si>
  <si>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</si>
  <si>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</si>
  <si>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</si>
  <si>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</si>
  <si>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</si>
  <si>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</si>
  <si>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</si>
  <si>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</si>
  <si>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</si>
  <si>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</si>
  <si>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</si>
  <si>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</si>
  <si>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</si>
  <si>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</si>
  <si>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</si>
  <si>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</si>
  <si>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</si>
  <si>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</si>
  <si>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</si>
  <si>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</si>
  <si>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</si>
  <si>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</si>
  <si>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</si>
  <si>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</si>
  <si>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</si>
  <si>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</si>
  <si>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</si>
  <si>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</si>
  <si>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</si>
  <si>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</si>
  <si>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</si>
  <si>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</si>
  <si>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</si>
  <si>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</si>
  <si>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</si>
  <si>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</si>
  <si>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</si>
  <si>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</si>
  <si>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</si>
  <si>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</si>
  <si>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</si>
  <si>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</si>
  <si>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</si>
  <si>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</si>
  <si>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</si>
  <si>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</si>
  <si>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</si>
  <si>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</si>
  <si>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</si>
  <si>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</si>
  <si>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</si>
  <si>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</si>
  <si>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</si>
  <si>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</si>
  <si>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</si>
  <si>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</si>
  <si>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</si>
  <si>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</si>
  <si>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</si>
  <si>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</si>
  <si>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</si>
  <si>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</si>
  <si>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</si>
  <si>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</si>
  <si>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</si>
  <si>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</si>
  <si>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</si>
  <si>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</si>
  <si>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</si>
  <si>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</si>
  <si>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</si>
  <si>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</si>
  <si>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</si>
  <si>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</si>
  <si>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</si>
  <si>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</si>
  <si>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</si>
  <si>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</si>
  <si>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</si>
  <si>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</si>
  <si>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</si>
  <si>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</si>
  <si>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</si>
  <si>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</si>
  <si>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</si>
  <si>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</si>
  <si>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</si>
  <si>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</si>
  <si>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</si>
  <si>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</si>
  <si>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</si>
  <si>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</si>
  <si>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</si>
  <si>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</si>
  <si>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</si>
  <si>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</si>
  <si>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</si>
  <si>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</si>
  <si>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</si>
  <si>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</si>
  <si>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</si>
  <si>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</si>
  <si>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</si>
  <si>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</si>
  <si>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</si>
  <si>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</si>
  <si>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</si>
  <si>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</si>
  <si>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</si>
  <si>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</si>
  <si>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</si>
  <si>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</si>
  <si>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</si>
  <si>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</si>
  <si>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</si>
  <si>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</si>
  <si>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</si>
  <si>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</si>
  <si>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</si>
  <si>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</si>
  <si>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</si>
  <si>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</si>
  <si>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</si>
  <si>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</si>
  <si>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</si>
  <si>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</si>
  <si>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</si>
  <si>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</si>
  <si>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</si>
  <si>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</si>
  <si>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</si>
  <si>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</si>
  <si>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</si>
  <si>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</si>
  <si>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</si>
  <si>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</si>
  <si>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</si>
  <si>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</si>
  <si>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</si>
  <si>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</si>
  <si>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</si>
  <si>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</si>
  <si>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</si>
  <si>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</si>
  <si>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</si>
  <si>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</si>
  <si>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</si>
  <si>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</si>
  <si>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</si>
  <si>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</si>
  <si>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</si>
  <si>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</si>
  <si>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</si>
  <si>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</si>
  <si>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</si>
  <si>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</si>
  <si>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</si>
  <si>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</si>
  <si>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</si>
  <si>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</si>
  <si>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</si>
  <si>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</si>
  <si>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</si>
  <si>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</si>
  <si>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</si>
  <si>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</si>
  <si>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</si>
  <si>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</si>
  <si>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</si>
  <si>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</si>
  <si>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</si>
  <si>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</si>
  <si>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</si>
  <si>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</si>
  <si>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</si>
  <si>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</si>
  <si>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</si>
  <si>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</si>
  <si>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</si>
  <si>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</si>
  <si>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</si>
  <si>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</si>
  <si>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</si>
  <si>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</si>
  <si>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</si>
  <si>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</si>
  <si>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</si>
  <si>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</si>
  <si>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</si>
  <si>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</si>
  <si>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</si>
  <si>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</si>
  <si>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</si>
  <si>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</si>
  <si>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</si>
  <si>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</si>
  <si>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</si>
  <si>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</si>
  <si>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</si>
  <si>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</si>
  <si>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</si>
  <si>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</si>
  <si>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</si>
  <si>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</si>
  <si>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</si>
  <si>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</si>
  <si>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</si>
  <si>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</si>
  <si>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</si>
  <si>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</si>
  <si>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</si>
  <si>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</si>
  <si>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</si>
  <si>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</si>
  <si>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</si>
  <si>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</si>
  <si>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</si>
  <si>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</si>
  <si>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</si>
  <si>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</si>
  <si>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</si>
  <si>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</si>
  <si>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</si>
  <si>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</si>
  <si>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</si>
  <si>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</si>
  <si>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</si>
  <si>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</si>
  <si>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</si>
  <si>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</si>
  <si>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</si>
  <si>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</si>
  <si>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</si>
  <si>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</si>
  <si>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</si>
  <si>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</si>
  <si>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</si>
  <si>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</si>
  <si>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</si>
  <si>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</si>
  <si>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</si>
  <si>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</si>
  <si>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</si>
  <si>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</si>
  <si>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</si>
  <si>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</si>
  <si>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</si>
  <si>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</si>
  <si>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</si>
  <si>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</si>
  <si>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</si>
  <si>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</si>
  <si>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</si>
  <si>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</si>
  <si>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</si>
  <si>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</si>
  <si>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</si>
  <si>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</si>
  <si>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</si>
  <si>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</si>
  <si>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</si>
  <si>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</si>
  <si>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</si>
  <si>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</si>
  <si>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</si>
  <si>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</si>
  <si>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</si>
  <si>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</si>
  <si>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</si>
  <si>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</si>
  <si>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</si>
  <si>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</si>
  <si>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</si>
  <si>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</si>
  <si>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</si>
  <si>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</si>
  <si>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</si>
  <si>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</si>
  <si>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</si>
  <si>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</si>
  <si>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</si>
  <si>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</si>
  <si>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</si>
  <si>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</si>
  <si>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</si>
  <si>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</si>
  <si>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</si>
  <si>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</si>
  <si>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</si>
  <si>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</si>
  <si>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</si>
  <si>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</si>
  <si>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</si>
  <si>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</si>
  <si>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</si>
  <si>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</si>
  <si>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</si>
  <si>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</si>
  <si>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</si>
  <si>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</si>
  <si>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</si>
  <si>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</si>
  <si>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</si>
  <si>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</si>
  <si>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</si>
  <si>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</si>
  <si>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</si>
  <si>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</si>
  <si>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</si>
  <si>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</si>
  <si>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</si>
  <si>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</si>
  <si>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</si>
  <si>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</si>
  <si>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</si>
  <si>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</si>
  <si>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</si>
  <si>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</si>
  <si>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</si>
  <si>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</si>
  <si>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</si>
  <si>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</si>
  <si>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</si>
  <si>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</si>
  <si>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</si>
  <si>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</si>
  <si>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</si>
  <si>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</si>
  <si>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</si>
  <si>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</si>
  <si>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</si>
  <si>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</si>
  <si>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</si>
  <si>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</si>
  <si>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</si>
  <si>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</si>
  <si>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</si>
  <si>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</si>
  <si>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</si>
  <si>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</si>
  <si>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</si>
  <si>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</si>
  <si>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</si>
  <si>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</si>
  <si>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</si>
  <si>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</si>
  <si>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</si>
  <si>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</si>
  <si>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</si>
  <si>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</si>
  <si>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</si>
  <si>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</si>
  <si>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</si>
  <si>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</si>
  <si>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</si>
  <si>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</si>
  <si>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</si>
  <si>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</si>
  <si>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</si>
  <si>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</si>
  <si>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</si>
  <si>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</si>
  <si>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</si>
  <si>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</si>
  <si>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</si>
  <si>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</si>
  <si>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</si>
  <si>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</si>
  <si>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</si>
  <si>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</si>
  <si>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</si>
  <si>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</si>
  <si>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</si>
  <si>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</si>
  <si>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</si>
  <si>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</si>
  <si>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</si>
  <si>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</si>
  <si>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</si>
  <si>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</si>
  <si>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</si>
  <si>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</si>
  <si>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</si>
  <si>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</si>
  <si>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</si>
  <si>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</si>
  <si>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</si>
  <si>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</si>
  <si>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</si>
  <si>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</si>
  <si>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</si>
  <si>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</si>
  <si>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</si>
  <si>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</si>
  <si>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</si>
  <si>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</si>
  <si>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</si>
  <si>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</si>
  <si>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</si>
  <si>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</si>
  <si>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</si>
  <si>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</si>
  <si>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</si>
  <si>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</si>
  <si>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</si>
  <si>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</si>
  <si>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</si>
  <si>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</si>
  <si>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</si>
  <si>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</si>
  <si>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</si>
  <si>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</si>
  <si>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</si>
  <si>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</si>
  <si>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</si>
  <si>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</si>
  <si>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</si>
  <si>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</si>
  <si>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</si>
  <si>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</si>
  <si>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</si>
  <si>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</si>
  <si>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</si>
  <si>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</si>
  <si>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</si>
  <si>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</si>
  <si>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</si>
  <si>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</si>
  <si>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</si>
  <si>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</si>
  <si>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</si>
  <si>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</si>
  <si>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</si>
  <si>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</si>
  <si>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</si>
  <si>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</si>
  <si>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</si>
  <si>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</si>
  <si>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</si>
  <si>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</si>
  <si>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</si>
  <si>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</si>
  <si>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</si>
  <si>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</si>
  <si>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</si>
  <si>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</si>
  <si>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</si>
  <si>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</si>
  <si>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</si>
  <si>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</si>
  <si>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</si>
  <si>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</si>
  <si>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</si>
  <si>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</si>
  <si>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</si>
  <si>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</si>
  <si>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</si>
  <si>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</si>
  <si>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</si>
  <si>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</si>
  <si>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</si>
  <si>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</si>
  <si>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</si>
  <si>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</si>
  <si>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</si>
  <si>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</si>
  <si>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</si>
  <si>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</si>
  <si>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</si>
  <si>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</si>
  <si>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</si>
  <si>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</si>
  <si>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</si>
  <si>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</si>
  <si>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</si>
  <si>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</si>
  <si>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</si>
  <si>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</si>
  <si>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</si>
  <si>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</si>
  <si>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</si>
  <si>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</si>
  <si>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</si>
  <si>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</si>
  <si>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</si>
  <si>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</si>
  <si>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</si>
  <si>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</si>
  <si>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</si>
  <si>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</si>
  <si>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</si>
  <si>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</si>
  <si>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</si>
  <si>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</si>
  <si>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</si>
  <si>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</si>
  <si>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</si>
  <si>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</si>
  <si>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</si>
  <si>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</si>
  <si>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</si>
  <si>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</si>
  <si>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</si>
  <si>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</si>
  <si>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</si>
  <si>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</si>
  <si>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</si>
  <si>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</si>
  <si>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</si>
  <si>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</si>
  <si>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</si>
  <si>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</si>
  <si>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</si>
  <si>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</si>
  <si>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</si>
  <si>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</si>
  <si>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</si>
  <si>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</si>
  <si>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</si>
  <si>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</si>
  <si>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</si>
  <si>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</si>
  <si>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</si>
  <si>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</si>
  <si>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</si>
  <si>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</si>
  <si>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</si>
  <si>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</si>
  <si>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</si>
  <si>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</si>
  <si>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</si>
  <si>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</si>
  <si>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</si>
  <si>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</si>
  <si>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</si>
  <si>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</si>
  <si>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</si>
  <si>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</si>
  <si>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</si>
  <si>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</si>
  <si>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</si>
  <si>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</si>
  <si>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</si>
  <si>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</si>
  <si>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</si>
  <si>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</si>
  <si>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</si>
  <si>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</si>
  <si>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</si>
  <si>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</si>
  <si>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</si>
  <si>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</si>
  <si>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</si>
  <si>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</si>
  <si>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</si>
  <si>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</si>
  <si>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</si>
  <si>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</si>
  <si>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</si>
  <si>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</si>
  <si>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</si>
  <si>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</si>
  <si>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</si>
  <si>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</si>
  <si>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</si>
  <si>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</si>
  <si>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</si>
  <si>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</si>
  <si>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</si>
  <si>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</si>
  <si>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</si>
  <si>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</si>
  <si>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</si>
  <si>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</si>
  <si>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</si>
  <si>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</si>
  <si>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</si>
  <si>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</si>
  <si>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</si>
  <si>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</si>
  <si>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</si>
  <si>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</si>
  <si>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</si>
  <si>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</si>
  <si>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</si>
  <si>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</si>
  <si>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</si>
  <si>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</si>
  <si>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</si>
  <si>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</si>
  <si>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</si>
  <si>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</si>
  <si>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</si>
  <si>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</si>
  <si>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</si>
  <si>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</si>
  <si>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</si>
  <si>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</si>
  <si>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</si>
  <si>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</si>
  <si>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</si>
  <si>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</si>
  <si>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</si>
  <si>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</si>
  <si>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</si>
  <si>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</si>
  <si>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</si>
  <si>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</si>
  <si>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</si>
  <si>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</si>
  <si>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</si>
  <si>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</si>
  <si>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</si>
  <si>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</si>
  <si>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</si>
  <si>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</si>
  <si>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</si>
  <si>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</si>
  <si>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</si>
  <si>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</si>
  <si>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</si>
  <si>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</si>
  <si>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</si>
  <si>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</si>
  <si>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</si>
  <si>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</si>
  <si>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</si>
  <si>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</si>
  <si>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</si>
  <si>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</si>
  <si>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</si>
  <si>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</si>
  <si>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</si>
  <si>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</si>
  <si>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</si>
  <si>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</si>
  <si>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</si>
  <si>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</si>
  <si>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</si>
  <si>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</si>
  <si>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</si>
  <si>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</si>
  <si>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</si>
  <si>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</si>
  <si>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</si>
  <si>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</si>
  <si>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</si>
  <si>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</si>
  <si>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</si>
  <si>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</si>
  <si>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</si>
  <si>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</si>
  <si>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</si>
  <si>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</si>
  <si>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</si>
  <si>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</si>
  <si>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</si>
  <si>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</si>
  <si>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</si>
  <si>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</si>
  <si>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</si>
  <si>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</si>
  <si>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</si>
  <si>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</si>
  <si>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</si>
  <si>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</si>
  <si>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</si>
  <si>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</si>
  <si>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</si>
  <si>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</si>
  <si>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</si>
  <si>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</si>
  <si>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</si>
  <si>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</si>
  <si>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</si>
  <si>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</si>
  <si>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</si>
  <si>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</si>
  <si>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</si>
  <si>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</si>
  <si>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</si>
  <si>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</si>
  <si>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</si>
  <si>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</si>
  <si>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</si>
  <si>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</si>
  <si>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</si>
  <si>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</si>
  <si>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</si>
  <si>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</si>
  <si>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</si>
  <si>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</si>
  <si>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</si>
  <si>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</si>
  <si>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</si>
  <si>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</si>
  <si>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</si>
  <si>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</si>
  <si>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</si>
  <si>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</si>
  <si>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</si>
  <si>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</si>
  <si>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</si>
  <si>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</si>
  <si>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</si>
  <si>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</si>
  <si>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</si>
  <si>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</si>
  <si>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</si>
  <si>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</si>
  <si>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</si>
  <si>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</si>
  <si>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</si>
  <si>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</si>
  <si>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</si>
  <si>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</si>
  <si>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</si>
  <si>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</si>
  <si>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</si>
  <si>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</si>
  <si>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</si>
  <si>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</si>
  <si>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</si>
  <si>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</si>
  <si>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</si>
  <si>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</si>
  <si>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</si>
  <si>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</si>
  <si>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</si>
  <si>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</si>
  <si>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</si>
  <si>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</si>
  <si>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</si>
  <si>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</si>
  <si>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</si>
  <si>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</si>
  <si>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</si>
  <si>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</si>
  <si>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</si>
  <si>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</si>
  <si>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</si>
  <si>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</si>
  <si>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</si>
  <si>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</si>
  <si>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</si>
  <si>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</si>
  <si>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</si>
  <si>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</si>
  <si>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</si>
  <si>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</si>
  <si>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</si>
  <si>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</si>
  <si>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</si>
  <si>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</si>
  <si>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</si>
  <si>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</si>
  <si>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</si>
  <si>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</si>
  <si>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</si>
  <si>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</si>
  <si>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</si>
  <si>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</si>
  <si>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</si>
  <si>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</si>
  <si>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</si>
  <si>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</si>
  <si>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</si>
  <si>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</si>
  <si>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</si>
  <si>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</si>
  <si>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</si>
  <si>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</si>
  <si>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</si>
  <si>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</si>
  <si>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</si>
  <si>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</si>
  <si>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</si>
  <si>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</si>
  <si>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</si>
  <si>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</si>
  <si>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</si>
  <si>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</si>
  <si>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</si>
  <si>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</si>
  <si>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</si>
  <si>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</si>
  <si>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</si>
  <si>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</si>
  <si>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</si>
  <si>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</si>
  <si>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</si>
  <si>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</si>
  <si>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</si>
  <si>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</si>
  <si>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</si>
  <si>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</si>
  <si>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</si>
  <si>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</si>
  <si>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</si>
  <si>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</si>
  <si>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</si>
  <si>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</si>
  <si>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</si>
  <si>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</si>
  <si>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</si>
  <si>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</si>
  <si>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</si>
  <si>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</si>
  <si>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</si>
  <si>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</si>
  <si>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</si>
  <si>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</si>
  <si>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</si>
  <si>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</si>
  <si>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</si>
  <si>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</si>
  <si>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</si>
  <si>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</si>
  <si>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</si>
  <si>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</si>
  <si>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</si>
  <si>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</si>
  <si>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</si>
  <si>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</si>
  <si>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</si>
  <si>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</si>
  <si>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</si>
  <si>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</si>
  <si>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</si>
  <si>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</si>
  <si>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</si>
  <si>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</si>
  <si>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</si>
  <si>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</si>
  <si>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</si>
  <si>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</si>
  <si>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</si>
  <si>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</si>
  <si>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</si>
  <si>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</si>
  <si>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</si>
  <si>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</si>
  <si>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</si>
  <si>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</si>
  <si>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</si>
  <si>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</si>
  <si>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</si>
  <si>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</si>
  <si>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</si>
  <si>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</si>
  <si>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</si>
  <si>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</si>
  <si>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</si>
  <si>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</si>
  <si>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</si>
  <si>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</si>
  <si>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</si>
  <si>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</si>
  <si>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</si>
  <si>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</si>
  <si>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</si>
  <si>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</si>
  <si>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</si>
  <si>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</si>
  <si>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</si>
  <si>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</si>
  <si>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</si>
  <si>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</si>
  <si>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</si>
  <si>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</si>
  <si>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</si>
  <si>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</si>
  <si>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</si>
  <si>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</si>
  <si>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</si>
  <si>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</si>
  <si>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</si>
  <si>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</si>
  <si>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</si>
  <si>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</si>
  <si>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</si>
  <si>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</si>
  <si>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</si>
  <si>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</si>
  <si>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</si>
  <si>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</si>
  <si>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</si>
  <si>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</si>
  <si>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</si>
  <si>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</si>
  <si>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</si>
  <si>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</si>
  <si>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</si>
  <si>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</si>
  <si>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</si>
  <si>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</si>
  <si>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</si>
  <si>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</si>
  <si>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</si>
  <si>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</si>
  <si>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</si>
  <si>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</si>
  <si>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</si>
  <si>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</si>
  <si>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</si>
  <si>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</si>
  <si>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</si>
  <si>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</si>
  <si>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</si>
  <si>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</si>
  <si>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</si>
  <si>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</si>
  <si>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</si>
  <si>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</si>
  <si>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</si>
  <si>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</si>
  <si>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</si>
  <si>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</si>
  <si>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</si>
  <si>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</si>
  <si>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</si>
  <si>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</si>
  <si>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</si>
  <si>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</si>
  <si>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</si>
  <si>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</si>
  <si>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</si>
  <si>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</si>
  <si>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</si>
  <si>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</si>
  <si>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</si>
  <si>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</si>
  <si>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</si>
  <si>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</si>
  <si>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</si>
  <si>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</si>
  <si>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</si>
  <si>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</si>
  <si>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</si>
  <si>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</si>
  <si>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</si>
  <si>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</si>
  <si>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</si>
  <si>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</si>
  <si>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</si>
  <si>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</si>
  <si>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</si>
  <si>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</si>
  <si>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</si>
  <si>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</si>
  <si>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</si>
  <si>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</si>
  <si>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</si>
  <si>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</si>
  <si>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</si>
  <si>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</si>
  <si>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</si>
  <si>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</si>
  <si>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</si>
  <si>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</si>
  <si>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</si>
  <si>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</si>
  <si>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</si>
  <si>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</si>
  <si>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</si>
  <si>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</si>
  <si>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</si>
  <si>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</si>
  <si>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</si>
  <si>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</si>
  <si>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</si>
  <si>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</si>
  <si>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</si>
  <si>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</si>
  <si>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</si>
  <si>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</si>
  <si>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</si>
  <si>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</si>
  <si>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</si>
  <si>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</si>
  <si>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</si>
  <si>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</si>
  <si>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</si>
  <si>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</si>
  <si>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</si>
  <si>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</si>
  <si>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</si>
  <si>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</si>
  <si>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</si>
  <si>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</si>
  <si>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</si>
  <si>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</si>
  <si>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</si>
  <si>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</si>
  <si>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</si>
  <si>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</si>
  <si>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</si>
  <si>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</si>
  <si>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</si>
  <si>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</si>
  <si>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</si>
  <si>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</si>
  <si>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</si>
  <si>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</si>
  <si>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</si>
  <si>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</si>
  <si>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</si>
  <si>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</si>
  <si>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</si>
  <si>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</si>
  <si>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</si>
  <si>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</si>
  <si>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</si>
  <si>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</si>
  <si>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</si>
  <si>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</si>
  <si>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</si>
  <si>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</si>
  <si>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</si>
  <si>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</si>
  <si>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</si>
  <si>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</si>
  <si>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</si>
  <si>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</si>
  <si>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</si>
  <si>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</si>
  <si>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</si>
  <si>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</si>
  <si>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</si>
  <si>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</si>
  <si>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</si>
  <si>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</si>
  <si>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</si>
  <si>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</si>
  <si>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</si>
  <si>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</si>
  <si>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</si>
  <si>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</si>
  <si>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</si>
  <si>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</si>
  <si>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</si>
  <si>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</si>
  <si>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</si>
  <si>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</si>
  <si>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</si>
  <si>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</si>
  <si>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</si>
  <si>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</si>
  <si>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</si>
  <si>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</si>
  <si>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</si>
  <si>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</si>
  <si>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</si>
  <si>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</si>
  <si>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</si>
  <si>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</si>
  <si>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</si>
  <si>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</si>
  <si>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</si>
  <si>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</si>
  <si>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</si>
  <si>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</si>
  <si>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</si>
  <si>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</si>
  <si>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</si>
  <si>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</si>
  <si>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</si>
  <si>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</si>
  <si>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</si>
  <si>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</si>
  <si>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</si>
  <si>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</si>
  <si>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</si>
  <si>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</si>
  <si>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</si>
  <si>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</si>
  <si>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</si>
  <si>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</si>
  <si>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</si>
  <si>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</si>
  <si>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</si>
  <si>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</si>
  <si>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</si>
  <si>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</si>
  <si>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</si>
  <si>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</si>
  <si>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</si>
  <si>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</si>
  <si>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</si>
  <si>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</si>
  <si>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</si>
  <si>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</si>
  <si>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</si>
  <si>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</si>
  <si>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</si>
  <si>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</si>
  <si>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</si>
  <si>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</si>
  <si>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</si>
  <si>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</si>
  <si>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</si>
  <si>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</si>
  <si>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</si>
  <si>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</si>
  <si>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</si>
  <si>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</si>
  <si>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</si>
  <si>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</si>
  <si>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</si>
  <si>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</si>
  <si>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</si>
  <si>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</si>
  <si>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</si>
  <si>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</si>
  <si>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</si>
  <si>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</si>
  <si>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</si>
  <si>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</si>
  <si>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</si>
  <si>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</si>
  <si>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</si>
  <si>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</si>
  <si>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</si>
  <si>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</si>
  <si>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</si>
  <si>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</si>
  <si>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</si>
  <si>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</si>
  <si>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</si>
  <si>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</si>
  <si>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</si>
  <si>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</si>
  <si>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</si>
  <si>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</si>
  <si>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</si>
  <si>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</si>
  <si>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</si>
  <si>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</si>
  <si>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</si>
  <si>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</si>
  <si>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</si>
  <si>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</si>
  <si>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</si>
  <si>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</si>
  <si>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</si>
  <si>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</si>
  <si>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</si>
  <si>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</si>
  <si>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</si>
  <si>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</si>
  <si>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</si>
  <si>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</si>
  <si>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</si>
  <si>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</si>
  <si>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</si>
  <si>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</si>
  <si>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</si>
  <si>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</si>
  <si>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</si>
  <si>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</si>
  <si>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</si>
  <si>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</si>
  <si>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</si>
  <si>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</si>
  <si>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</si>
  <si>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</si>
  <si>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</si>
  <si>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</si>
  <si>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</si>
  <si>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</si>
  <si>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</si>
  <si>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</si>
  <si>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</si>
  <si>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</si>
  <si>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</si>
  <si>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</si>
  <si>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</si>
  <si>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</si>
  <si>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</si>
  <si>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</si>
  <si>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</si>
  <si>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</si>
  <si>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</si>
  <si>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</si>
  <si>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</si>
  <si>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</si>
  <si>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</si>
  <si>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</si>
  <si>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</si>
  <si>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</si>
  <si>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</si>
  <si>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</si>
  <si>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</si>
  <si>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</si>
  <si>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</si>
  <si>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</si>
  <si>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</si>
  <si>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</si>
  <si>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</si>
  <si>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</si>
  <si>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</si>
  <si>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</si>
  <si>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</si>
  <si>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</si>
  <si>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</si>
  <si>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</si>
  <si>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</si>
  <si>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</si>
  <si>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</si>
  <si>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</si>
  <si>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</si>
  <si>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</si>
  <si>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</si>
  <si>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</si>
  <si>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</si>
  <si>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</si>
  <si>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</si>
  <si>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</si>
  <si>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</si>
  <si>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</si>
  <si>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</si>
  <si>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</si>
  <si>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</si>
  <si>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</si>
  <si>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</si>
  <si>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</si>
  <si>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</si>
  <si>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</si>
  <si>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</si>
  <si>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</si>
  <si>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</si>
  <si>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</si>
  <si>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</si>
  <si>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</si>
  <si>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</si>
  <si>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</si>
  <si>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</si>
  <si>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</si>
  <si>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</si>
  <si>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</si>
  <si>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</si>
  <si>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</si>
  <si>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</si>
  <si>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</si>
  <si>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</si>
  <si>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</si>
  <si>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</si>
  <si>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</si>
  <si>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</si>
  <si>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</si>
  <si>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</si>
  <si>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</si>
  <si>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</si>
  <si>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</si>
  <si>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</si>
  <si>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</si>
  <si>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</si>
  <si>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</si>
  <si>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</si>
  <si>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</si>
  <si>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</si>
  <si>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</si>
  <si>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</si>
  <si>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</si>
  <si>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</si>
  <si>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</si>
  <si>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</si>
  <si>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</si>
  <si>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</si>
  <si>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</si>
  <si>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</si>
  <si>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</si>
  <si>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</si>
  <si>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</si>
  <si>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</si>
  <si>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</si>
  <si>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</si>
  <si>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</si>
  <si>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</si>
  <si>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</si>
  <si>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</si>
  <si>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</si>
  <si>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</si>
  <si>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</si>
  <si>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</si>
  <si>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</si>
  <si>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</si>
  <si>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</si>
  <si>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</si>
  <si>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</si>
  <si>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</si>
  <si>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</si>
  <si>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</si>
  <si>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</si>
  <si>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</si>
  <si>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</si>
  <si>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</si>
  <si>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</si>
  <si>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</si>
  <si>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</si>
  <si>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</si>
  <si>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</si>
  <si>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</si>
  <si>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</si>
  <si>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</si>
  <si>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</si>
  <si>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</si>
  <si>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</si>
  <si>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</si>
  <si>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</si>
  <si>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</si>
  <si>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</si>
  <si>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</si>
  <si>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</si>
  <si>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</si>
  <si>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</si>
  <si>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</si>
  <si>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</si>
  <si>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</si>
  <si>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</si>
  <si>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</si>
  <si>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</si>
  <si>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</si>
  <si>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</si>
  <si>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</si>
  <si>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</si>
  <si>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</si>
  <si>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</si>
  <si>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</si>
  <si>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</si>
  <si>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</si>
  <si>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</si>
  <si>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</si>
  <si>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</si>
  <si>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</si>
  <si>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</si>
  <si>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</si>
  <si>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</si>
  <si>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</si>
  <si>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</si>
  <si>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</si>
  <si>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</si>
  <si>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</si>
  <si>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</si>
  <si>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</si>
  <si>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</si>
  <si>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</si>
  <si>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</si>
  <si>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</si>
  <si>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</si>
  <si>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</si>
  <si>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</si>
  <si>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</si>
  <si>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</si>
  <si>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</si>
  <si>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</si>
  <si>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</si>
  <si>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</si>
  <si>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</si>
  <si>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</si>
  <si>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</si>
  <si>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</si>
  <si>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</si>
  <si>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</si>
  <si>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</si>
  <si>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</si>
  <si>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</si>
  <si>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</si>
  <si>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</si>
  <si>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</si>
  <si>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</si>
  <si>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</si>
  <si>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</si>
  <si>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</si>
  <si>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</si>
  <si>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</si>
  <si>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</si>
  <si>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</si>
  <si>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</si>
  <si>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</si>
  <si>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</si>
  <si>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</si>
  <si>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</si>
  <si>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</si>
  <si>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</si>
  <si>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</si>
  <si>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</si>
  <si>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</si>
  <si>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</si>
  <si>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</si>
  <si>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</si>
  <si>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</si>
  <si>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</si>
  <si>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</si>
  <si>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</si>
  <si>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</si>
  <si>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</si>
  <si>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</si>
  <si>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</si>
  <si>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</si>
  <si>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</si>
  <si>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</si>
  <si>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</si>
  <si>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</si>
  <si>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</si>
  <si>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</si>
  <si>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</si>
  <si>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</si>
  <si>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</si>
  <si>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</si>
  <si>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</si>
  <si>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</si>
  <si>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</si>
  <si>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</si>
  <si>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</si>
  <si>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</si>
  <si>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</si>
  <si>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</si>
  <si>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</si>
  <si>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</si>
  <si>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</si>
  <si>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</si>
  <si>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</si>
  <si>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</si>
  <si>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</si>
  <si>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</si>
  <si>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</si>
  <si>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</si>
  <si>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</si>
  <si>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</si>
  <si>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</si>
  <si>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</si>
  <si>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</si>
  <si>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</si>
  <si>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</si>
  <si>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</si>
  <si>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</si>
  <si>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</si>
  <si>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</si>
  <si>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</si>
  <si>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</si>
  <si>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</si>
  <si>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</si>
  <si>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</si>
  <si>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</si>
  <si>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</si>
  <si>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</si>
  <si>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</si>
  <si>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</si>
  <si>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</si>
  <si>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</si>
  <si>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</si>
  <si>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</si>
  <si>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</si>
  <si>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</si>
  <si>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</si>
  <si>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</si>
  <si>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</si>
  <si>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</si>
  <si>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</si>
  <si>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</si>
  <si>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</si>
  <si>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</si>
  <si>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</si>
  <si>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</si>
  <si>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</si>
  <si>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</si>
  <si>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</si>
  <si>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</si>
  <si>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</si>
  <si>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</si>
  <si>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</si>
  <si>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</si>
  <si>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</si>
  <si>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</si>
  <si>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</si>
  <si>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</si>
  <si>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</si>
  <si>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</si>
  <si>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</si>
  <si>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</si>
  <si>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</si>
  <si>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</si>
  <si>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</si>
  <si>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</si>
  <si>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</si>
  <si>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</si>
  <si>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</si>
  <si>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</si>
  <si>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</si>
  <si>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</si>
  <si>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</si>
  <si>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</si>
  <si>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</si>
  <si>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</si>
  <si>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</si>
  <si>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</si>
  <si>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</si>
  <si>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</si>
  <si>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</si>
  <si>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</si>
  <si>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</si>
  <si>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</si>
  <si>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</si>
  <si>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</si>
  <si>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</si>
  <si>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</si>
  <si>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</si>
  <si>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</si>
  <si>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</si>
  <si>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</si>
  <si>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</si>
  <si>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</si>
  <si>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</si>
  <si>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</si>
  <si>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</si>
  <si>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</si>
  <si>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</si>
  <si>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</si>
  <si>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</si>
  <si>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</si>
  <si>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</si>
  <si>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</si>
  <si>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</si>
  <si>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</si>
  <si>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</si>
  <si>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</si>
  <si>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</si>
  <si>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</si>
  <si>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</si>
  <si>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</si>
  <si>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</si>
  <si>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</si>
  <si>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</si>
  <si>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</si>
  <si>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</si>
  <si>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</si>
  <si>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</si>
  <si>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</si>
  <si>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</si>
  <si>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</si>
  <si>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</si>
  <si>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</si>
  <si>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</si>
  <si>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</si>
  <si>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</si>
  <si>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</si>
  <si>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</si>
  <si>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</si>
  <si>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</si>
  <si>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</si>
  <si>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</si>
  <si>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</si>
  <si>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</si>
  <si>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</si>
  <si>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</si>
  <si>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</si>
  <si>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</si>
  <si>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</si>
  <si>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</si>
  <si>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</si>
  <si>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</si>
  <si>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</si>
  <si>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</si>
  <si>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</si>
  <si>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</si>
  <si>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</si>
  <si>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</si>
  <si>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</si>
  <si>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</si>
  <si>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</si>
  <si>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</si>
  <si>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</si>
  <si>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</si>
  <si>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</si>
  <si>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</si>
  <si>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</si>
  <si>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</si>
  <si>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</si>
  <si>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</si>
  <si>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</si>
  <si>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</si>
  <si>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</si>
  <si>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</si>
  <si>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</si>
  <si>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</si>
  <si>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</si>
  <si>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</si>
  <si>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</si>
  <si>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</si>
  <si>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</si>
  <si>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</si>
  <si>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</si>
  <si>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</si>
  <si>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</si>
  <si>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</si>
  <si>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</si>
  <si>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</si>
  <si>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</si>
  <si>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</si>
  <si>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</si>
  <si>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</si>
  <si>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</si>
  <si>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</si>
  <si>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</si>
  <si>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</si>
  <si>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</si>
  <si>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</si>
  <si>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</si>
  <si>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</si>
  <si>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</si>
  <si>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</si>
  <si>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</si>
  <si>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</si>
  <si>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</si>
  <si>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</si>
  <si>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</si>
  <si>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</si>
  <si>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</si>
  <si>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</si>
  <si>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</si>
  <si>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</si>
  <si>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</si>
  <si>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</si>
  <si>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</si>
  <si>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</si>
  <si>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</si>
  <si>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</si>
  <si>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</si>
  <si>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</si>
  <si>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</si>
  <si>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</si>
  <si>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</si>
  <si>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</si>
  <si>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</si>
  <si>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</si>
  <si>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</si>
  <si>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</si>
  <si>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</si>
  <si>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</si>
  <si>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</si>
  <si>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</si>
  <si>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</si>
  <si>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</si>
  <si>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</si>
  <si>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</si>
  <si>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</si>
  <si>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</si>
  <si>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</si>
  <si>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</si>
  <si>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</si>
  <si>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</si>
  <si>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</si>
  <si>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</si>
  <si>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</si>
  <si>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</si>
  <si>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</si>
  <si>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</si>
  <si>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</si>
  <si>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</si>
  <si>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</si>
  <si>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</si>
  <si>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</si>
  <si>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</si>
  <si>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</si>
  <si>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</si>
  <si>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</si>
  <si>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</si>
  <si>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</si>
  <si>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</si>
  <si>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</si>
  <si>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</si>
  <si>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</si>
  <si>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</si>
  <si>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</si>
  <si>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</si>
  <si>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</si>
  <si>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</si>
  <si>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</si>
  <si>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</si>
  <si>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</si>
  <si>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</si>
  <si>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</si>
  <si>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</si>
  <si>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</si>
  <si>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</si>
  <si>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</si>
  <si>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</si>
  <si>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</si>
  <si>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</si>
  <si>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</si>
  <si>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</si>
  <si>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</si>
  <si>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</si>
  <si>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</si>
  <si>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</si>
  <si>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</si>
  <si>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</si>
  <si>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</si>
  <si>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</si>
  <si>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</si>
  <si>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</si>
  <si>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</si>
  <si>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</si>
  <si>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</si>
  <si>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</si>
  <si>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</si>
  <si>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</si>
  <si>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</si>
  <si>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</si>
  <si>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</si>
  <si>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</si>
  <si>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</si>
  <si>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</si>
  <si>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</si>
  <si>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</si>
  <si>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</si>
  <si>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</si>
  <si>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</si>
  <si>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</si>
  <si>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</si>
  <si>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</si>
  <si>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</si>
  <si>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</si>
  <si>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</si>
  <si>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</si>
  <si>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</si>
  <si>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</si>
  <si>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</si>
  <si>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</si>
  <si>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</si>
  <si>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</si>
  <si>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</si>
  <si>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</si>
  <si>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</si>
  <si>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</si>
  <si>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</si>
  <si>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</si>
  <si>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</si>
  <si>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</si>
  <si>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</si>
  <si>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</si>
  <si>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</si>
  <si>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</si>
  <si>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</si>
  <si>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</si>
  <si>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</si>
  <si>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</si>
  <si>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</si>
  <si>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</si>
  <si>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</si>
  <si>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</si>
  <si>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</si>
  <si>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</si>
  <si>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</si>
  <si>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</si>
  <si>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</si>
  <si>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</si>
  <si>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</si>
  <si>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</si>
  <si>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</si>
  <si>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</si>
  <si>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</si>
  <si>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</si>
  <si>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</si>
  <si>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</si>
  <si>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</si>
  <si>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</si>
  <si>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</si>
  <si>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</si>
  <si>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</si>
  <si>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</si>
  <si>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</si>
  <si>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</si>
  <si>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</si>
  <si>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</si>
  <si>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</si>
  <si>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</si>
  <si>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</si>
  <si>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</si>
  <si>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</si>
  <si>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</si>
  <si>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</si>
  <si>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</si>
  <si>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</si>
  <si>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</si>
  <si>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</si>
  <si>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</si>
  <si>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</si>
  <si>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</si>
  <si>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</si>
  <si>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</si>
  <si>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</si>
  <si>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</si>
  <si>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</si>
  <si>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</si>
  <si>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</si>
  <si>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</si>
  <si>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</si>
  <si>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</si>
  <si>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</si>
  <si>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</si>
  <si>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</si>
  <si>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</si>
  <si>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</si>
  <si>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</si>
  <si>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</si>
  <si>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</si>
  <si>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</si>
  <si>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</si>
  <si>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</si>
  <si>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</si>
  <si>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</si>
  <si>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</si>
  <si>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</si>
  <si>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</si>
  <si>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</si>
  <si>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</si>
  <si>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</si>
  <si>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</si>
  <si>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</si>
  <si>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</si>
  <si>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</si>
  <si>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</si>
  <si>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</si>
  <si>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</si>
  <si>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</si>
  <si>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</si>
  <si>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</si>
  <si>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</si>
  <si>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</si>
  <si>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</si>
  <si>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</si>
  <si>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</si>
  <si>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</si>
  <si>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</si>
  <si>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</si>
  <si>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</si>
  <si>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</si>
  <si>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</si>
  <si>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</si>
  <si>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</si>
  <si>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</si>
  <si>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</si>
  <si>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</si>
  <si>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</si>
  <si>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</si>
  <si>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</si>
  <si>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</si>
  <si>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</si>
  <si>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</si>
  <si>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</si>
  <si>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</si>
  <si>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</si>
  <si>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</si>
  <si>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</si>
  <si>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</si>
  <si>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</si>
  <si>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</si>
  <si>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</si>
  <si>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</si>
  <si>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</si>
  <si>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</si>
  <si>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</si>
  <si>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</si>
  <si>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</si>
  <si>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</si>
  <si>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</si>
  <si>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</si>
  <si>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</si>
  <si>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</si>
  <si>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</si>
  <si>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</si>
  <si>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</si>
  <si>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</si>
  <si>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</si>
  <si>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</si>
  <si>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</si>
  <si>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</si>
  <si>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</si>
  <si>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</si>
  <si>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</si>
  <si>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</si>
  <si>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</si>
  <si>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</si>
  <si>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</si>
  <si>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</si>
  <si>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</si>
  <si>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</si>
  <si>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</si>
  <si>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</si>
  <si>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</si>
  <si>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</si>
  <si>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</si>
  <si>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</si>
  <si>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</si>
  <si>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</si>
  <si>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</si>
  <si>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</si>
  <si>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</si>
  <si>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</si>
  <si>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</si>
  <si>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</si>
  <si>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</si>
  <si>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</si>
  <si>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</si>
  <si>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</si>
  <si>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</si>
  <si>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</si>
  <si>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</si>
  <si>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</si>
  <si>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</si>
  <si>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</si>
  <si>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</si>
  <si>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</si>
  <si>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</si>
  <si>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</si>
  <si>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</si>
  <si>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</si>
  <si>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</si>
  <si>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</si>
  <si>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</si>
  <si>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</si>
  <si>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</si>
  <si>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</si>
  <si>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</si>
  <si>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</si>
  <si>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</si>
  <si>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</si>
  <si>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</si>
  <si>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</si>
  <si>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</si>
  <si>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</si>
  <si>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</si>
  <si>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</si>
  <si>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</si>
  <si>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</si>
  <si>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</si>
  <si>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</si>
  <si>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</si>
  <si>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</si>
  <si>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</si>
  <si>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</si>
  <si>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</si>
  <si>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</si>
  <si>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</si>
  <si>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</si>
  <si>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</si>
  <si>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</si>
  <si>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</si>
  <si>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</si>
  <si>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</si>
  <si>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</si>
  <si>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</si>
  <si>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</si>
  <si>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</si>
  <si>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</si>
  <si>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</si>
  <si>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</si>
  <si>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</si>
  <si>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</si>
  <si>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</si>
  <si>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</si>
  <si>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</si>
  <si>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</si>
  <si>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</si>
  <si>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</si>
  <si>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</si>
  <si>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</si>
  <si>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</si>
  <si>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</si>
  <si>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</si>
  <si>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</si>
  <si>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</si>
  <si>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</si>
  <si>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</si>
  <si>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</si>
  <si>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</si>
  <si>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</si>
  <si>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</si>
  <si>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</si>
  <si>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</si>
  <si>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</si>
  <si>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</si>
  <si>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</si>
  <si>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</si>
  <si>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</si>
  <si>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</si>
  <si>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</si>
  <si>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</si>
  <si>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</si>
  <si>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</si>
  <si>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</si>
  <si>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</si>
  <si>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</si>
  <si>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</si>
  <si>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</si>
  <si>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</si>
  <si>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</si>
  <si>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</si>
  <si>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</si>
  <si>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</si>
  <si>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</si>
  <si>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</si>
  <si>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</si>
  <si>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</si>
  <si>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</si>
  <si>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</si>
  <si>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</si>
  <si>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</si>
  <si>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</si>
  <si>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</si>
  <si>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</si>
  <si>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</si>
  <si>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</si>
  <si>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</si>
  <si>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</si>
  <si>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</si>
  <si>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</si>
  <si>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</si>
  <si>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</si>
  <si>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</si>
  <si>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</si>
  <si>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</si>
  <si>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</si>
  <si>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</si>
  <si>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</si>
  <si>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</si>
  <si>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</si>
  <si>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</si>
  <si>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</si>
  <si>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</si>
  <si>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</si>
  <si>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</si>
  <si>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</si>
  <si>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</si>
  <si>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</si>
  <si>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</si>
  <si>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</si>
  <si>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</si>
  <si>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</si>
  <si>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</si>
  <si>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</si>
  <si>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</si>
  <si>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</si>
  <si>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</si>
  <si>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</si>
  <si>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</si>
  <si>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</si>
  <si>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</si>
  <si>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</si>
  <si>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</si>
  <si>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</si>
  <si>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</si>
  <si>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</si>
  <si>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</si>
  <si>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</si>
  <si>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</si>
  <si>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</si>
  <si>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</si>
  <si>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</si>
  <si>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</si>
  <si>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</si>
  <si>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</si>
  <si>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</si>
  <si>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</si>
  <si>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</si>
  <si>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</si>
  <si>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</si>
  <si>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</si>
  <si>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</si>
  <si>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</si>
  <si>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</si>
  <si>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</si>
  <si>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</si>
  <si>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</si>
  <si>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</si>
  <si>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</si>
  <si>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</si>
  <si>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</si>
  <si>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</si>
  <si>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</si>
  <si>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</si>
  <si>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</si>
  <si>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</si>
  <si>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</si>
  <si>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</si>
  <si>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</si>
  <si>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</si>
  <si>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</si>
  <si>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</si>
  <si>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</si>
  <si>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</si>
  <si>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</si>
  <si>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</si>
  <si>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</si>
  <si>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</si>
  <si>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</si>
  <si>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</si>
  <si>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</si>
  <si>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</si>
  <si>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</si>
  <si>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</si>
  <si>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</si>
  <si>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</si>
  <si>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</si>
  <si>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</si>
  <si>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</si>
  <si>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</si>
  <si>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</si>
  <si>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</si>
  <si>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</si>
  <si>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</si>
  <si>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</si>
  <si>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</si>
  <si>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</si>
  <si>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</si>
  <si>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</si>
  <si>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</si>
  <si>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</si>
  <si>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</si>
  <si>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</si>
  <si>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</si>
  <si>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</si>
  <si>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</si>
  <si>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</si>
  <si>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</si>
  <si>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</si>
  <si>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</si>
  <si>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</si>
  <si>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</si>
  <si>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</si>
  <si>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</si>
  <si>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</si>
  <si>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</si>
  <si>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</si>
  <si>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</si>
  <si>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</si>
  <si>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</si>
  <si>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</si>
  <si>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</si>
  <si>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</si>
  <si>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</si>
  <si>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</si>
  <si>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</si>
  <si>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</si>
  <si>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</si>
  <si>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</si>
  <si>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</si>
  <si>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</si>
  <si>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</si>
  <si>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</si>
  <si>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</si>
  <si>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</si>
  <si>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</si>
  <si>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</si>
  <si>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</si>
  <si>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</si>
  <si>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</si>
  <si>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</si>
  <si>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</si>
  <si>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</si>
  <si>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</si>
  <si>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</si>
  <si>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</si>
  <si>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</si>
  <si>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</si>
  <si>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</si>
  <si>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</si>
  <si>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</si>
  <si>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</si>
  <si>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</si>
  <si>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</si>
  <si>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</si>
  <si>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</si>
  <si>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</si>
  <si>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</si>
  <si>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</si>
  <si>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</si>
  <si>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</si>
  <si>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</si>
  <si>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</si>
  <si>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</si>
  <si>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</si>
  <si>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</si>
  <si>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</si>
  <si>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</si>
  <si>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</si>
  <si>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</si>
  <si>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</si>
  <si>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</si>
  <si>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</si>
  <si>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</si>
  <si>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</si>
  <si>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</si>
  <si>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</si>
  <si>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</si>
  <si>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</si>
  <si>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</si>
  <si>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</si>
  <si>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</si>
  <si>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</si>
  <si>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</si>
  <si>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</si>
  <si>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</si>
  <si>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</si>
  <si>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</si>
  <si>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</si>
  <si>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</si>
  <si>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</si>
  <si>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</si>
  <si>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</si>
  <si>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</si>
  <si>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</si>
  <si>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</si>
  <si>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</si>
  <si>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</si>
  <si>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</si>
  <si>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</si>
  <si>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</si>
  <si>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</si>
  <si>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</si>
  <si>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</si>
  <si>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</si>
  <si>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</si>
  <si>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</si>
  <si>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</si>
  <si>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</si>
  <si>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</si>
  <si>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</si>
  <si>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</si>
  <si>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</si>
  <si>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</si>
  <si>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</si>
  <si>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</si>
  <si>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</si>
  <si>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</si>
  <si>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</si>
  <si>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</si>
  <si>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</si>
  <si>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</si>
  <si>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</si>
  <si>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</si>
  <si>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</si>
  <si>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</si>
  <si>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</si>
  <si>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</si>
  <si>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</si>
  <si>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</si>
  <si>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</si>
  <si>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</si>
  <si>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</si>
  <si>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</si>
  <si>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</si>
  <si>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</si>
  <si>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</si>
  <si>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</si>
  <si>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</si>
  <si>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</si>
  <si>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</si>
  <si>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</si>
  <si>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</si>
  <si>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</si>
  <si>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</si>
  <si>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</si>
  <si>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</si>
  <si>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</si>
  <si>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</si>
  <si>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</si>
  <si>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</si>
  <si>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</si>
  <si>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</si>
  <si>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</si>
  <si>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</si>
  <si>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</si>
  <si>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</si>
  <si>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</si>
  <si>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</si>
  <si>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</si>
  <si>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</si>
  <si>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</si>
  <si>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</si>
  <si>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</si>
  <si>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</si>
  <si>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</si>
  <si>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</si>
  <si>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</si>
  <si>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</si>
  <si>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</si>
  <si>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</si>
  <si>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</si>
  <si>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</si>
  <si>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</si>
  <si>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</si>
  <si>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</si>
  <si>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</si>
  <si>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</si>
  <si>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</si>
  <si>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</si>
  <si>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</si>
  <si>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</si>
  <si>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</si>
  <si>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</si>
  <si>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</si>
  <si>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</si>
  <si>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</si>
  <si>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</si>
  <si>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</si>
  <si>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</si>
  <si>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</si>
  <si>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</si>
  <si>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</si>
  <si>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</si>
  <si>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</si>
  <si>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</si>
  <si>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</si>
  <si>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</si>
  <si>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</si>
  <si>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</si>
  <si>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</si>
  <si>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</si>
  <si>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</si>
  <si>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</si>
  <si>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</si>
  <si>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</si>
  <si>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</si>
  <si>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</si>
  <si>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</si>
  <si>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</si>
  <si>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</si>
  <si>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</si>
  <si>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</si>
  <si>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</si>
  <si>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</si>
  <si>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</si>
  <si>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</si>
  <si>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</si>
  <si>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</si>
  <si>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</si>
  <si>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</si>
  <si>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</si>
  <si>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</si>
  <si>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</si>
  <si>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</si>
  <si>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</si>
  <si>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</si>
  <si>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</si>
  <si>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</si>
  <si>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</si>
  <si>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</si>
  <si>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</si>
  <si>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</si>
  <si>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</si>
  <si>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</si>
  <si>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</si>
  <si>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</si>
  <si>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</si>
  <si>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</si>
  <si>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</si>
  <si>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</si>
  <si>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</si>
  <si>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</si>
  <si>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</si>
  <si>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</si>
  <si>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</si>
  <si>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</si>
  <si>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</si>
  <si>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</si>
  <si>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</si>
  <si>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</si>
  <si>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</si>
  <si>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</si>
  <si>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</si>
  <si>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</si>
  <si>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</si>
  <si>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</si>
  <si>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</si>
  <si>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</si>
  <si>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</si>
  <si>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</si>
  <si>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</si>
  <si>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</si>
  <si>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</si>
  <si>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</si>
  <si>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</si>
  <si>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</si>
  <si>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</si>
  <si>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</si>
  <si>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</si>
  <si>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</si>
  <si>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</si>
  <si>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</si>
  <si>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</si>
  <si>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</si>
  <si>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</si>
  <si>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</si>
  <si>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</si>
  <si>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</si>
  <si>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</si>
  <si>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</si>
  <si>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</si>
  <si>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</si>
  <si>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</si>
  <si>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</si>
  <si>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</si>
  <si>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</si>
  <si>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</si>
  <si>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</si>
  <si>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</si>
  <si>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</si>
  <si>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</si>
  <si>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</si>
  <si>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</si>
  <si>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</si>
  <si>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</si>
  <si>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</si>
  <si>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</si>
  <si>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</si>
  <si>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</si>
  <si>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</si>
  <si>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</si>
  <si>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</si>
  <si>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</si>
  <si>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</si>
  <si>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</si>
  <si>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</si>
  <si>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</si>
  <si>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</si>
  <si>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</si>
  <si>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</si>
  <si>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</si>
  <si>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</si>
  <si>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</si>
  <si>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</si>
  <si>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</si>
  <si>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</si>
  <si>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</si>
  <si>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</si>
  <si>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</si>
  <si>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</si>
  <si>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</si>
  <si>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</si>
  <si>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</si>
  <si>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</si>
  <si>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</si>
  <si>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</si>
  <si>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</si>
  <si>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</si>
  <si>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</si>
  <si>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</si>
  <si>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</si>
  <si>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</si>
  <si>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</si>
  <si>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</si>
  <si>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</si>
  <si>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</si>
  <si>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</si>
  <si>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</si>
  <si>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</si>
  <si>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</si>
  <si>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</si>
  <si>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</si>
  <si>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</si>
  <si>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</si>
  <si>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</si>
  <si>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</si>
  <si>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</si>
  <si>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</si>
  <si>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</si>
  <si>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</si>
  <si>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</si>
  <si>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</si>
  <si>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</si>
  <si>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</si>
  <si>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</si>
  <si>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</si>
  <si>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</si>
  <si>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</si>
  <si>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</si>
  <si>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</si>
  <si>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</si>
  <si>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</si>
  <si>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</si>
  <si>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</si>
  <si>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</si>
  <si>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</si>
  <si>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</si>
  <si>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</si>
  <si>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</si>
  <si>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</si>
  <si>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</si>
  <si>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</si>
  <si>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</si>
  <si>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</si>
  <si>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</si>
  <si>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</si>
  <si>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</si>
  <si>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</si>
  <si>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</si>
  <si>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</si>
  <si>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</si>
  <si>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</si>
  <si>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</si>
  <si>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</si>
  <si>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</si>
  <si>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</si>
  <si>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</si>
  <si>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</si>
  <si>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</si>
  <si>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</si>
  <si>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</si>
  <si>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</si>
  <si>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</si>
  <si>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</si>
  <si>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</si>
  <si>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</si>
  <si>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</si>
  <si>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</si>
  <si>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</si>
  <si>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</si>
  <si>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</si>
  <si>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</si>
  <si>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</si>
  <si>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</si>
  <si>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</si>
  <si>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</si>
  <si>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</si>
  <si>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</si>
  <si>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</si>
  <si>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</si>
  <si>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</si>
  <si>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</si>
  <si>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</si>
  <si>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</si>
  <si>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</si>
  <si>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</si>
  <si>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</si>
  <si>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</si>
  <si>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</si>
  <si>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</si>
  <si>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</si>
  <si>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</si>
  <si>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</si>
  <si>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</si>
  <si>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</si>
  <si>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</si>
  <si>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</si>
  <si>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</si>
  <si>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</si>
  <si>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</si>
  <si>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</si>
  <si>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</si>
  <si>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</si>
  <si>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</si>
  <si>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</si>
  <si>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</si>
  <si>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</si>
  <si>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</si>
  <si>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</si>
  <si>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</si>
  <si>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</si>
  <si>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</si>
  <si>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</si>
  <si>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</si>
  <si>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</si>
  <si>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</si>
  <si>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</si>
  <si>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</si>
  <si>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</si>
  <si>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</si>
  <si>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</si>
  <si>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</si>
  <si>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</si>
  <si>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</si>
  <si>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</si>
  <si>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</si>
  <si>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</si>
  <si>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</si>
  <si>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</si>
  <si>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</si>
  <si>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</si>
  <si>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</si>
  <si>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</si>
  <si>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</si>
  <si>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</si>
  <si>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</si>
  <si>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</si>
  <si>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</si>
  <si>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</si>
  <si>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</si>
  <si>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</si>
  <si>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</si>
  <si>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</si>
  <si>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</si>
  <si>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</si>
  <si>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</si>
  <si>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</si>
  <si>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</si>
  <si>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</si>
  <si>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</si>
  <si>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</si>
  <si>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</si>
  <si>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</si>
  <si>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</si>
  <si>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</si>
  <si>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</si>
  <si>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</si>
  <si>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</si>
  <si>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</si>
  <si>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</si>
  <si>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</si>
  <si>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</si>
  <si>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</si>
  <si>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</si>
  <si>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</si>
  <si>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</si>
  <si>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</si>
  <si>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</si>
  <si>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</si>
  <si>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</si>
  <si>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</si>
  <si>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</si>
  <si>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</si>
  <si>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</si>
  <si>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</si>
  <si>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</si>
  <si>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</si>
  <si>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</si>
  <si>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</si>
  <si>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</si>
  <si>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</si>
  <si>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</si>
  <si>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</si>
  <si>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</si>
  <si>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</si>
  <si>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</si>
  <si>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</si>
  <si>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</si>
  <si>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</si>
  <si>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</si>
  <si>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</si>
  <si>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</si>
  <si>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</si>
  <si>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</si>
  <si>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</si>
  <si>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</si>
  <si>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</si>
  <si>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</si>
  <si>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</si>
  <si>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</si>
  <si>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</si>
  <si>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</si>
  <si>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</si>
  <si>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</si>
  <si>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</si>
  <si>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</si>
  <si>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</si>
  <si>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</si>
  <si>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</si>
  <si>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</si>
  <si>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</si>
  <si>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</si>
  <si>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</si>
  <si>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</si>
  <si>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</si>
  <si>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</si>
  <si>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</si>
  <si>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</si>
  <si>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</si>
  <si>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</si>
  <si>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</si>
  <si>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</si>
  <si>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</si>
  <si>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</si>
  <si>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</si>
  <si>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</si>
  <si>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</si>
  <si>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</si>
  <si>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</si>
  <si>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</si>
  <si>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</si>
  <si>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</si>
  <si>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</si>
  <si>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</si>
  <si>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</si>
  <si>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</si>
  <si>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</si>
  <si>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</si>
  <si>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</si>
  <si>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</si>
  <si>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</si>
  <si>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</si>
  <si>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</si>
  <si>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</si>
  <si>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</si>
  <si>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</si>
  <si>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</si>
  <si>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</si>
  <si>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</si>
  <si>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</si>
  <si>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</si>
  <si>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</si>
  <si>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</si>
  <si>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</si>
  <si>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</si>
  <si>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</si>
  <si>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</si>
  <si>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</si>
  <si>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</si>
  <si>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</si>
  <si>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</si>
  <si>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</si>
  <si>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</si>
  <si>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</si>
  <si>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</si>
  <si>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</si>
  <si>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</si>
  <si>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</si>
  <si>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</si>
  <si>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</si>
  <si>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</si>
  <si>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</si>
  <si>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</si>
  <si>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</si>
  <si>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</si>
  <si>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</si>
  <si>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</si>
  <si>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</si>
  <si>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</si>
  <si>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</si>
  <si>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</si>
  <si>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</si>
  <si>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</si>
  <si>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</si>
  <si>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</si>
  <si>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</si>
  <si>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</si>
  <si>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</si>
  <si>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</si>
  <si>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</si>
  <si>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</si>
  <si>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</si>
  <si>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</si>
  <si>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</si>
  <si>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</si>
  <si>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</si>
  <si>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</si>
  <si>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</si>
  <si>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</si>
  <si>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</si>
  <si>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</si>
  <si>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</si>
  <si>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</si>
  <si>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</si>
  <si>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</si>
  <si>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</si>
  <si>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</si>
  <si>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</si>
  <si>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</si>
  <si>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</si>
  <si>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</si>
  <si>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</si>
  <si>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</si>
  <si>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</si>
  <si>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</si>
  <si>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</si>
  <si>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</si>
  <si>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</si>
  <si>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</si>
  <si>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</si>
  <si>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</si>
  <si>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</si>
  <si>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</si>
  <si>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</si>
  <si>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</si>
  <si>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</si>
  <si>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</si>
  <si>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</si>
  <si>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</si>
  <si>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</si>
  <si>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</si>
  <si>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</si>
  <si>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</si>
  <si>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</si>
  <si>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</si>
  <si>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</si>
  <si>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</si>
  <si>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</si>
  <si>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</si>
  <si>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</si>
  <si>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</si>
  <si>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</si>
  <si>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</si>
  <si>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</si>
  <si>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</si>
  <si>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</si>
  <si>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</si>
  <si>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</si>
  <si>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</si>
  <si>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</si>
  <si>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</si>
  <si>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</si>
  <si>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</si>
  <si>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</si>
  <si>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</si>
  <si>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</si>
  <si>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</si>
  <si>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</si>
  <si>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</si>
  <si>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</si>
  <si>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</si>
  <si>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</si>
  <si>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</si>
  <si>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</si>
  <si>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</si>
  <si>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</si>
  <si>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</si>
  <si>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</si>
  <si>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</si>
  <si>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</si>
  <si>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</si>
  <si>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</si>
  <si>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</si>
  <si>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</si>
  <si>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</si>
  <si>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</si>
  <si>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</si>
  <si>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</si>
  <si>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</si>
  <si>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</si>
  <si>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</si>
  <si>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</si>
  <si>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</si>
  <si>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</si>
  <si>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</si>
  <si>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</si>
  <si>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</si>
  <si>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</si>
  <si>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</si>
  <si>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</si>
  <si>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</si>
  <si>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</si>
  <si>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</si>
  <si>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</si>
  <si>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</si>
  <si>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</si>
  <si>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</si>
  <si>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</si>
  <si>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</si>
  <si>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</si>
  <si>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</si>
  <si>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</si>
  <si>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</si>
  <si>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</si>
  <si>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</si>
  <si>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</si>
  <si>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</si>
  <si>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</si>
  <si>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</si>
  <si>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</si>
  <si>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</si>
  <si>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</si>
  <si>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</si>
  <si>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</si>
  <si>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</si>
  <si>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</si>
  <si>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</si>
  <si>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</si>
  <si>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</si>
  <si>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</si>
  <si>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</si>
  <si>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</si>
  <si>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</si>
  <si>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</si>
  <si>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</si>
  <si>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</si>
  <si>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</si>
  <si>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</si>
  <si>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</si>
  <si>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</si>
  <si>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</si>
  <si>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</si>
  <si>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</si>
  <si>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</si>
  <si>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</si>
  <si>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</si>
  <si>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</si>
  <si>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</si>
  <si>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</si>
  <si>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</si>
  <si>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</si>
  <si>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</si>
  <si>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</si>
  <si>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</si>
  <si>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</si>
  <si>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</si>
  <si>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</si>
  <si>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</si>
  <si>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</si>
  <si>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</si>
  <si>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</si>
  <si>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</si>
  <si>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</si>
  <si>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</si>
  <si>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</si>
  <si>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</si>
  <si>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</si>
  <si>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</si>
  <si>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</si>
  <si>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</si>
  <si>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</si>
  <si>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</si>
  <si>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</si>
  <si>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</si>
  <si>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</si>
  <si>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</si>
  <si>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</si>
  <si>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</si>
  <si>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</si>
  <si>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</si>
  <si>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</si>
  <si>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</si>
  <si>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</si>
  <si>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</si>
  <si>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</si>
  <si>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</si>
  <si>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</si>
  <si>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</si>
  <si>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</si>
  <si>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</si>
  <si>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</si>
  <si>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</si>
  <si>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</si>
  <si>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</si>
  <si>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</si>
  <si>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</si>
  <si>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</si>
  <si>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</si>
  <si>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</si>
  <si>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</si>
  <si>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</si>
  <si>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</si>
  <si>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</si>
  <si>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</si>
  <si>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</si>
  <si>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</si>
  <si>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</si>
  <si>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</si>
  <si>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</si>
  <si>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</si>
  <si>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</si>
  <si>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</si>
  <si>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</si>
  <si>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</si>
  <si>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</si>
  <si>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</si>
  <si>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</si>
  <si>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</si>
  <si>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</si>
  <si>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</si>
  <si>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</si>
  <si>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</si>
  <si>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</si>
  <si>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</si>
  <si>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</si>
  <si>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</si>
  <si>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</si>
  <si>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</si>
  <si>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</si>
  <si>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</si>
  <si>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</si>
  <si>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</si>
  <si>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</si>
  <si>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</si>
  <si>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</si>
  <si>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</si>
  <si>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</si>
  <si>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</si>
  <si>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</si>
  <si>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</si>
  <si>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</si>
  <si>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</si>
  <si>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</si>
  <si>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</si>
  <si>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</si>
  <si>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</si>
  <si>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</si>
  <si>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</si>
  <si>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</si>
  <si>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</si>
  <si>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</si>
  <si>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</si>
  <si>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</si>
  <si>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</si>
  <si>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</si>
  <si>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</si>
  <si>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</si>
  <si>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</si>
  <si>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</si>
  <si>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</si>
  <si>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</si>
  <si>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</si>
  <si>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</si>
  <si>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</si>
  <si>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</si>
  <si>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</si>
  <si>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</si>
  <si>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</si>
  <si>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</si>
  <si>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</si>
  <si>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</si>
  <si>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</si>
  <si>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</si>
  <si>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</si>
  <si>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</si>
  <si>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</si>
  <si>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</si>
  <si>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</si>
  <si>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</si>
  <si>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</si>
  <si>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</si>
  <si>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</si>
  <si>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</si>
  <si>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</si>
  <si>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</si>
  <si>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</si>
  <si>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</si>
  <si>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</si>
  <si>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</si>
  <si>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</si>
  <si>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</si>
  <si>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</si>
  <si>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</si>
  <si>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</si>
  <si>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</si>
  <si>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</si>
  <si>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</si>
  <si>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</si>
  <si>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</si>
  <si>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</si>
  <si>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</si>
  <si>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</si>
  <si>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</si>
  <si>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</si>
  <si>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</si>
  <si>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</si>
  <si>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</si>
  <si>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</si>
  <si>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</si>
  <si>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</si>
  <si>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</si>
  <si>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</si>
  <si>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</si>
  <si>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</si>
  <si>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</si>
  <si>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</si>
  <si>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</si>
  <si>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</si>
  <si>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</si>
  <si>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</si>
  <si>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</si>
  <si>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</si>
  <si>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</si>
  <si>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</si>
  <si>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</si>
  <si>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</si>
  <si>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</si>
  <si>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</si>
  <si>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</si>
  <si>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</si>
  <si>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</si>
  <si>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</si>
  <si>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</si>
  <si>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</si>
  <si>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</si>
  <si>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</si>
  <si>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</si>
  <si>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</si>
  <si>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</si>
  <si>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</si>
  <si>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</si>
  <si>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</si>
  <si>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</si>
  <si>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</si>
  <si>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</si>
  <si>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</si>
  <si>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</si>
  <si>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</si>
  <si>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</si>
  <si>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</si>
  <si>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</si>
  <si>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</si>
  <si>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</si>
  <si>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</si>
  <si>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</si>
  <si>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</si>
  <si>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</si>
  <si>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</si>
  <si>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</si>
  <si>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</si>
  <si>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</si>
  <si>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</si>
  <si>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</si>
  <si>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</si>
  <si>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</si>
  <si>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</si>
  <si>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</si>
  <si>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</si>
  <si>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</si>
  <si>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</si>
  <si>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</si>
  <si>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</si>
  <si>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</si>
  <si>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</si>
  <si>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</si>
  <si>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</si>
  <si>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</si>
  <si>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</si>
  <si>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</si>
  <si>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</si>
  <si>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</si>
  <si>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</si>
  <si>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</si>
  <si>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</si>
  <si>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</si>
  <si>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</si>
  <si>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</si>
  <si>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</si>
  <si>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</si>
  <si>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</si>
  <si>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</si>
  <si>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</si>
  <si>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</si>
  <si>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</si>
  <si>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</si>
  <si>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</si>
  <si>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</si>
  <si>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</si>
  <si>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</si>
  <si>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</si>
  <si>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</si>
  <si>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</si>
  <si>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</si>
  <si>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</si>
  <si>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</si>
  <si>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</si>
  <si>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</si>
  <si>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</si>
  <si>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</si>
  <si>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</si>
  <si>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</si>
  <si>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</si>
  <si>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</si>
  <si>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</si>
  <si>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</si>
  <si>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</si>
  <si>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</si>
  <si>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</si>
  <si>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</si>
  <si>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</si>
  <si>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</si>
  <si>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</si>
  <si>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</si>
  <si>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</si>
  <si>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</si>
  <si>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</si>
  <si>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</si>
  <si>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</si>
  <si>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</si>
  <si>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</si>
  <si>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</si>
  <si>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</si>
  <si>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</si>
  <si>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</si>
  <si>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</si>
  <si>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</si>
  <si>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</si>
  <si>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</si>
  <si>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</si>
  <si>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</si>
  <si>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</si>
  <si>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</si>
  <si>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</si>
  <si>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</si>
  <si>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</si>
  <si>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</si>
  <si>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</si>
  <si>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</si>
  <si>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</si>
  <si>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</si>
  <si>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</si>
  <si>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</si>
  <si>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</si>
  <si>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</si>
  <si>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</si>
  <si>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</si>
  <si>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</si>
  <si>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</si>
  <si>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</si>
  <si>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</si>
  <si>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</si>
  <si>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</si>
  <si>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</si>
  <si>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</si>
  <si>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</si>
  <si>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</si>
  <si>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</si>
  <si>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</si>
  <si>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</si>
  <si>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</si>
  <si>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</si>
  <si>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</si>
  <si>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</si>
  <si>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</si>
  <si>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</si>
  <si>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</si>
  <si>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</si>
  <si>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</si>
  <si>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</si>
  <si>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</si>
  <si>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</si>
  <si>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</si>
  <si>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</si>
  <si>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</si>
  <si>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</si>
  <si>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</si>
  <si>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</si>
  <si>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</si>
  <si>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</si>
  <si>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</si>
  <si>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</si>
  <si>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</si>
  <si>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</si>
  <si>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</si>
  <si>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</si>
  <si>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</si>
  <si>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</si>
  <si>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</si>
  <si>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</si>
  <si>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</si>
  <si>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</si>
  <si>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</si>
  <si>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</si>
  <si>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</si>
  <si>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</si>
  <si>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</si>
  <si>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</si>
  <si>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</si>
  <si>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</si>
  <si>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</si>
  <si>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</si>
  <si>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</si>
  <si>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</si>
  <si>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</si>
  <si>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</si>
  <si>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</si>
  <si>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</si>
  <si>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</si>
  <si>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</si>
  <si>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</si>
  <si>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</si>
  <si>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</si>
  <si>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</si>
  <si>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</si>
  <si>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</si>
  <si>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</si>
  <si>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</si>
  <si>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</si>
  <si>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</si>
  <si>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</si>
  <si>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</si>
  <si>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</si>
  <si>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</si>
  <si>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</si>
  <si>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</si>
  <si>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</si>
  <si>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</si>
  <si>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</si>
  <si>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</si>
  <si>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</si>
  <si>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</si>
  <si>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</si>
  <si>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</si>
  <si>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</si>
  <si>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</si>
  <si>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</si>
  <si>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</si>
  <si>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</si>
  <si>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</si>
  <si>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</si>
  <si>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</si>
  <si>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</si>
  <si>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</si>
  <si>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</si>
  <si>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</si>
  <si>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</si>
  <si>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</si>
  <si>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</si>
  <si>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</si>
  <si>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</si>
  <si>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</si>
  <si>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</si>
  <si>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</si>
  <si>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</si>
  <si>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</si>
  <si>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</si>
  <si>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</si>
  <si>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</si>
  <si>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</si>
  <si>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</si>
  <si>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</si>
  <si>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</si>
  <si>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</si>
  <si>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</si>
  <si>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</si>
  <si>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</si>
  <si>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</si>
  <si>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</si>
  <si>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</si>
  <si>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</si>
  <si>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</si>
  <si>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</si>
  <si>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</si>
  <si>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</si>
  <si>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</si>
  <si>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</si>
  <si>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</si>
  <si>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</si>
  <si>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</si>
  <si>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</si>
  <si>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</si>
  <si>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</si>
  <si>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</si>
  <si>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</si>
  <si>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</si>
  <si>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</si>
  <si>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</si>
  <si>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</si>
  <si>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</si>
  <si>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</si>
  <si>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</si>
  <si>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</si>
  <si>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</si>
  <si>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</si>
  <si>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</si>
  <si>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</si>
  <si>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</si>
  <si>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</si>
  <si>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</si>
  <si>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</si>
  <si>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</si>
  <si>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</si>
  <si>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</si>
  <si>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</si>
  <si>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</si>
  <si>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</si>
  <si>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</si>
  <si>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</si>
  <si>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</si>
  <si>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</si>
  <si>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</si>
  <si>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</si>
  <si>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</si>
  <si>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</si>
  <si>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</si>
  <si>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</si>
  <si>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</si>
  <si>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</si>
  <si>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</si>
  <si>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</si>
  <si>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</si>
  <si>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</si>
  <si>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</si>
  <si>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</si>
  <si>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</si>
  <si>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</si>
  <si>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</si>
  <si>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</si>
  <si>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</si>
  <si>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</si>
  <si>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</si>
  <si>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</si>
  <si>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</si>
  <si>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</si>
  <si>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</si>
  <si>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</si>
  <si>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</si>
  <si>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</si>
  <si>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</si>
  <si>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</si>
  <si>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</si>
  <si>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</si>
  <si>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</si>
  <si>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</si>
  <si>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</si>
  <si>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</si>
  <si>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</si>
  <si>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</si>
  <si>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</si>
  <si>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</si>
  <si>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</si>
  <si>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</si>
  <si>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</si>
  <si>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</si>
  <si>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</si>
  <si>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</si>
  <si>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</si>
  <si>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</si>
  <si>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</si>
  <si>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</si>
  <si>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</si>
  <si>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</si>
  <si>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</si>
  <si>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</si>
  <si>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</si>
  <si>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</si>
  <si>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</si>
  <si>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</si>
  <si>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</si>
  <si>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</si>
  <si>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</si>
  <si>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</si>
  <si>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</si>
  <si>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</si>
  <si>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</si>
  <si>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</si>
  <si>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</si>
  <si>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</si>
  <si>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</si>
  <si>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</si>
  <si>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</si>
  <si>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</si>
  <si>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</si>
  <si>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</si>
  <si>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</si>
  <si>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</si>
  <si>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</si>
  <si>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</si>
  <si>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</si>
  <si>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</si>
  <si>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</si>
  <si>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</si>
  <si>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</si>
  <si>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</si>
  <si>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</si>
  <si>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</si>
  <si>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</si>
  <si>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</si>
  <si>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</si>
  <si>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</si>
  <si>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</si>
  <si>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</si>
  <si>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</si>
  <si>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</si>
  <si>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</si>
  <si>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</si>
  <si>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</si>
  <si>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</si>
  <si>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</si>
  <si>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</si>
  <si>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</si>
  <si>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</si>
  <si>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</si>
  <si>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</si>
  <si>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</si>
  <si>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</si>
  <si>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</si>
  <si>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</si>
  <si>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</si>
  <si>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</si>
  <si>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</si>
  <si>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</si>
  <si>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</si>
  <si>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</si>
  <si>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</si>
  <si>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</si>
  <si>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</si>
  <si>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</si>
  <si>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</si>
  <si>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</si>
  <si>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</si>
  <si>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</si>
  <si>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</si>
  <si>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</si>
  <si>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</si>
  <si>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</si>
  <si>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</si>
  <si>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</si>
  <si>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</si>
  <si>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</si>
  <si>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</si>
  <si>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</si>
  <si>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</si>
  <si>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</si>
  <si>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</si>
  <si>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</si>
  <si>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</si>
  <si>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</si>
  <si>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</si>
  <si>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</si>
  <si>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</si>
  <si>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</si>
  <si>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</si>
  <si>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</si>
  <si>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</si>
  <si>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</si>
  <si>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</si>
  <si>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</si>
  <si>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</si>
  <si>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</si>
  <si>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</si>
  <si>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</si>
  <si>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</si>
  <si>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</si>
  <si>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</si>
  <si>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</si>
  <si>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</si>
  <si>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</si>
  <si>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</si>
  <si>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</si>
  <si>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</si>
  <si>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</si>
  <si>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</si>
  <si>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</si>
  <si>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</si>
  <si>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</si>
  <si>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</si>
  <si>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</si>
  <si>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</si>
  <si>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</si>
  <si>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</si>
  <si>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</si>
  <si>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</si>
  <si>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</si>
  <si>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</si>
  <si>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</si>
  <si>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</si>
  <si>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</si>
  <si>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</si>
  <si>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</si>
  <si>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</si>
  <si>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</si>
  <si>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</si>
  <si>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</si>
  <si>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</si>
  <si>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</si>
  <si>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</si>
  <si>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</si>
  <si>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</si>
  <si>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</si>
  <si>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</si>
  <si>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</si>
  <si>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</si>
  <si>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</si>
  <si>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</si>
  <si>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</si>
  <si>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</si>
  <si>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</si>
  <si>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</si>
  <si>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</si>
  <si>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</si>
  <si>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</si>
  <si>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</si>
  <si>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</si>
  <si>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</si>
  <si>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</si>
  <si>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</si>
  <si>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</si>
  <si>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</si>
  <si>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</si>
  <si>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</si>
  <si>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</si>
  <si>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</si>
  <si>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</si>
  <si>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</si>
  <si>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</si>
  <si>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</si>
  <si>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</si>
  <si>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</si>
  <si>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</si>
  <si>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</si>
  <si>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</si>
  <si>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</si>
  <si>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</si>
  <si>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</si>
  <si>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</si>
  <si>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</si>
  <si>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</si>
  <si>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</si>
  <si>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</si>
  <si>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</si>
  <si>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</si>
  <si>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</si>
  <si>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</si>
  <si>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</si>
  <si>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</si>
  <si>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</si>
  <si>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</si>
  <si>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</si>
  <si>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</si>
  <si>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</si>
  <si>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</si>
  <si>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</si>
  <si>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</si>
  <si>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</si>
  <si>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</si>
  <si>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</si>
  <si>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</si>
  <si>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</si>
  <si>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</si>
  <si>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</si>
  <si>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</si>
  <si>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</si>
  <si>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</si>
  <si>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</si>
  <si>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</si>
  <si>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</si>
  <si>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</si>
  <si>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</si>
  <si>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</si>
  <si>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</si>
  <si>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</si>
  <si>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</si>
  <si>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</si>
  <si>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</si>
  <si>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</si>
  <si>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</si>
  <si>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</si>
  <si>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</si>
  <si>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</si>
  <si>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</si>
  <si>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</si>
  <si>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</si>
  <si>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</si>
  <si>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</si>
  <si>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</si>
  <si>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</si>
  <si>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</si>
  <si>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</si>
  <si>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</si>
  <si>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</si>
  <si>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</si>
  <si>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</si>
  <si>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</si>
  <si>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</si>
  <si>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</si>
  <si>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</si>
  <si>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</si>
  <si>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</si>
  <si>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</si>
  <si>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</si>
  <si>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</si>
  <si>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</si>
  <si>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</si>
  <si>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</si>
  <si>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</si>
  <si>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</si>
  <si>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</si>
  <si>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</si>
  <si>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</si>
  <si>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</si>
  <si>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</si>
  <si>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</si>
  <si>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</si>
  <si>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</si>
  <si>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</si>
  <si>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</si>
  <si>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</si>
  <si>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</si>
  <si>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</si>
  <si>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</si>
  <si>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</si>
  <si>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</si>
  <si>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</si>
  <si>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</si>
  <si>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</si>
  <si>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</si>
  <si>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</si>
  <si>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</si>
  <si>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</si>
  <si>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</si>
  <si>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</si>
  <si>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</si>
  <si>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</si>
  <si>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</si>
  <si>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</si>
  <si>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</si>
  <si>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</si>
  <si>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</si>
  <si>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</si>
  <si>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</si>
  <si>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</si>
  <si>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</si>
  <si>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</si>
  <si>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</si>
  <si>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</si>
  <si>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</si>
  <si>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</si>
  <si>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</si>
  <si>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</si>
  <si>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</si>
  <si>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</si>
  <si>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</si>
  <si>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</si>
  <si>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</si>
  <si>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</si>
  <si>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</si>
  <si>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</si>
  <si>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</si>
  <si>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</si>
  <si>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</si>
  <si>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</si>
  <si>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</si>
  <si>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</si>
  <si>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</si>
  <si>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</si>
  <si>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</si>
  <si>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</si>
  <si>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</si>
  <si>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</si>
  <si>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</si>
  <si>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</si>
  <si>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</si>
  <si>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</si>
  <si>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</si>
  <si>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</si>
  <si>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</si>
  <si>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</si>
  <si>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</si>
  <si>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</si>
  <si>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</si>
  <si>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</si>
  <si>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</si>
  <si>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</si>
  <si>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</si>
  <si>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</si>
  <si>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</si>
  <si>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</si>
  <si>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</si>
  <si>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</si>
  <si>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</si>
  <si>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</si>
  <si>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</si>
  <si>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</si>
  <si>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</si>
  <si>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</si>
  <si>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</si>
  <si>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</si>
  <si>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</si>
  <si>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</si>
  <si>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</si>
  <si>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</si>
  <si>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</si>
  <si>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</si>
  <si>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</si>
  <si>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</si>
  <si>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</si>
  <si>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</si>
  <si>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</si>
  <si>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</si>
  <si>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</si>
  <si>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</si>
  <si>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</si>
  <si>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</si>
  <si>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</si>
  <si>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</si>
  <si>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</si>
  <si>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</si>
  <si>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</si>
  <si>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</si>
  <si>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</si>
  <si>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</si>
  <si>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</si>
  <si>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</si>
  <si>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</si>
  <si>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</si>
  <si>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</si>
  <si>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</si>
  <si>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</si>
  <si>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</si>
  <si>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</si>
  <si>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</si>
  <si>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</si>
  <si>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</si>
  <si>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</si>
  <si>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</si>
  <si>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</si>
  <si>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</si>
  <si>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</si>
  <si>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</si>
  <si>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</si>
  <si>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</si>
  <si>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</si>
  <si>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</si>
  <si>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</si>
  <si>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</si>
  <si>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</si>
  <si>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</si>
  <si>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</si>
  <si>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</si>
  <si>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</si>
  <si>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</si>
  <si>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</si>
  <si>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</si>
  <si>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</si>
  <si>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</si>
  <si>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</si>
  <si>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</si>
  <si>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</si>
  <si>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</si>
  <si>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</si>
  <si>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</si>
  <si>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</si>
  <si>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</si>
  <si>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</si>
  <si>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</si>
  <si>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</si>
  <si>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</si>
  <si>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</si>
  <si>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</si>
  <si>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</si>
  <si>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</si>
  <si>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</si>
  <si>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</si>
  <si>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</si>
  <si>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</si>
  <si>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</si>
  <si>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</si>
  <si>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</si>
  <si>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</si>
  <si>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</si>
  <si>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</si>
  <si>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</si>
  <si>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</si>
  <si>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</si>
  <si>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</si>
  <si>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</si>
  <si>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</si>
  <si>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</si>
  <si>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</si>
  <si>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</si>
  <si>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</si>
  <si>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</si>
  <si>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</si>
  <si>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</si>
  <si>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</si>
  <si>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</si>
  <si>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</si>
  <si>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</si>
  <si>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</si>
  <si>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</si>
  <si>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</si>
  <si>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</si>
  <si>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</si>
  <si>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</si>
  <si>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</si>
  <si>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</si>
  <si>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</si>
  <si>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</si>
  <si>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</si>
  <si>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</si>
  <si>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</si>
  <si>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</si>
  <si>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</si>
  <si>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</si>
  <si>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</si>
  <si>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</si>
  <si>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</si>
  <si>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</si>
  <si>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</si>
  <si>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</si>
  <si>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</si>
  <si>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</si>
  <si>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</si>
  <si>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</si>
  <si>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</si>
  <si>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</si>
  <si>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</si>
  <si>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</si>
  <si>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</si>
  <si>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</si>
  <si>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</si>
  <si>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</si>
  <si>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</si>
  <si>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</si>
  <si>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</si>
  <si>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</si>
  <si>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</si>
  <si>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</si>
  <si>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</si>
  <si>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</si>
  <si>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</si>
  <si>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</si>
  <si>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</si>
  <si>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</si>
  <si>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</si>
  <si>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</si>
  <si>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</si>
  <si>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</si>
  <si>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</si>
  <si>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</si>
  <si>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</si>
  <si>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</si>
  <si>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</si>
  <si>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</si>
  <si>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</si>
  <si>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</si>
  <si>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</si>
  <si>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</si>
  <si>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</si>
  <si>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</si>
  <si>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</si>
  <si>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</si>
  <si>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</si>
  <si>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</si>
  <si>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</si>
  <si>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</si>
  <si>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</si>
  <si>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</si>
  <si>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</si>
  <si>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</si>
  <si>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</si>
  <si>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</si>
  <si>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</si>
  <si>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</si>
  <si>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</si>
  <si>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</si>
  <si>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</si>
  <si>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</si>
  <si>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</si>
  <si>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</si>
  <si>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</si>
  <si>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</si>
  <si>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</si>
  <si>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</si>
  <si>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</si>
  <si>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</si>
  <si>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</si>
  <si>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</si>
  <si>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</si>
  <si>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</si>
  <si>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</si>
  <si>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</si>
  <si>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</si>
  <si>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</si>
  <si>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</si>
  <si>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</si>
  <si>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</si>
  <si>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</si>
  <si>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</si>
  <si>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</si>
  <si>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</si>
  <si>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</si>
  <si>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</si>
  <si>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</si>
  <si>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</si>
  <si>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</si>
  <si>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</si>
  <si>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</si>
  <si>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</si>
  <si>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</si>
  <si>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</si>
  <si>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</si>
  <si>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</si>
  <si>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</si>
  <si>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</si>
  <si>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</si>
  <si>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</si>
  <si>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</si>
  <si>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</si>
  <si>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</si>
  <si>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</si>
  <si>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</si>
  <si>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</si>
  <si>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</si>
  <si>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</si>
  <si>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</si>
  <si>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</si>
  <si>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</si>
  <si>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</si>
  <si>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</si>
  <si>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</si>
  <si>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</si>
  <si>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</si>
  <si>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</si>
  <si>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</si>
  <si>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</si>
  <si>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</si>
  <si>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</si>
  <si>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</si>
  <si>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</si>
  <si>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</si>
  <si>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</si>
  <si>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</si>
  <si>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</si>
  <si>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</si>
  <si>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</si>
  <si>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</si>
  <si>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</si>
  <si>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</si>
  <si>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</si>
  <si>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</si>
  <si>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</si>
  <si>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</si>
  <si>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</si>
  <si>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</si>
  <si>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</si>
  <si>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</si>
  <si>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</si>
  <si>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</si>
  <si>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</si>
  <si>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</si>
  <si>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</si>
  <si>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</si>
  <si>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</si>
  <si>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</si>
  <si>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</si>
  <si>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</si>
  <si>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</si>
  <si>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</si>
  <si>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</si>
  <si>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</si>
  <si>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</si>
  <si>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</si>
  <si>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</si>
  <si>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</si>
  <si>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</si>
  <si>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</si>
  <si>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</si>
  <si>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</si>
  <si>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</si>
  <si>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</si>
  <si>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</si>
  <si>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</si>
  <si>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</si>
  <si>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</si>
  <si>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</si>
  <si>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</si>
  <si>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</si>
  <si>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</si>
  <si>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</si>
  <si>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</si>
  <si>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</si>
  <si>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</si>
  <si>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</si>
  <si>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</si>
  <si>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</si>
  <si>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</si>
  <si>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</si>
  <si>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</si>
  <si>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</si>
  <si>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</si>
  <si>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</si>
  <si>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</si>
  <si>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</si>
  <si>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</si>
  <si>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</si>
  <si>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</si>
  <si>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</si>
  <si>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</si>
  <si>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</si>
  <si>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</si>
  <si>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</si>
  <si>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</si>
  <si>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</si>
  <si>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</si>
  <si>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</si>
  <si>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</si>
  <si>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</si>
  <si>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</si>
  <si>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</si>
  <si>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</si>
  <si>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</si>
  <si>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</si>
  <si>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</si>
  <si>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</si>
  <si>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</si>
  <si>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</si>
  <si>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</si>
  <si>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</si>
  <si>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</si>
  <si>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</si>
  <si>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</si>
  <si>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</si>
  <si>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</si>
  <si>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</si>
  <si>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</si>
  <si>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</si>
  <si>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</si>
  <si>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</si>
  <si>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</si>
  <si>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</si>
  <si>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</si>
  <si>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</si>
  <si>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</si>
  <si>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</si>
  <si>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</si>
  <si>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</si>
  <si>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</si>
  <si>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</si>
  <si>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</si>
  <si>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</si>
  <si>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</si>
  <si>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</si>
  <si>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</si>
  <si>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</si>
  <si>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</si>
  <si>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</si>
  <si>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</si>
  <si>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</si>
  <si>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</si>
  <si>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</si>
  <si>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</si>
  <si>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</si>
  <si>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</si>
  <si>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</si>
  <si>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</si>
  <si>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</si>
  <si>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</si>
  <si>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</si>
  <si>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</si>
  <si>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</si>
  <si>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</si>
  <si>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</si>
  <si>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</si>
  <si>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</si>
  <si>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</si>
  <si>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</si>
  <si>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</si>
  <si>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</si>
  <si>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</si>
  <si>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</si>
  <si>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</si>
  <si>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</si>
  <si>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</si>
  <si>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</si>
  <si>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</si>
  <si>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</si>
  <si>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</si>
  <si>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</si>
  <si>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</si>
  <si>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</si>
  <si>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</si>
  <si>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</si>
  <si>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</si>
  <si>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</si>
  <si>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</si>
  <si>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</si>
  <si>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</si>
  <si>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</si>
  <si>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</si>
  <si>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</si>
  <si>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</si>
  <si>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</si>
  <si>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</si>
  <si>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</si>
  <si>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</si>
  <si>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</si>
  <si>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</si>
  <si>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</si>
  <si>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</si>
  <si>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</si>
  <si>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</si>
  <si>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</si>
  <si>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</si>
  <si>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</si>
  <si>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</si>
  <si>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</si>
  <si>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</si>
  <si>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</si>
  <si>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</si>
  <si>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</si>
  <si>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</si>
  <si>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</si>
  <si>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</si>
  <si>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</si>
  <si>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</si>
  <si>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</si>
  <si>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</si>
  <si>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</si>
  <si>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</si>
  <si>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</si>
  <si>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</si>
  <si>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</si>
  <si>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</si>
  <si>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</si>
  <si>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</si>
  <si>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</si>
  <si>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</si>
  <si>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</si>
  <si>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</si>
  <si>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</si>
  <si>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</si>
  <si>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</si>
  <si>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</si>
  <si>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</si>
  <si>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</si>
  <si>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</si>
  <si>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</si>
  <si>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</si>
  <si>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</si>
  <si>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</si>
  <si>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</si>
  <si>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</si>
  <si>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</si>
  <si>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</si>
  <si>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</si>
  <si>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</si>
  <si>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</si>
  <si>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</si>
  <si>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</si>
  <si>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</si>
  <si>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</si>
  <si>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</si>
  <si>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</si>
  <si>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</si>
  <si>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</si>
  <si>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</si>
  <si>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</si>
  <si>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</si>
  <si>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</si>
  <si>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</si>
  <si>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</si>
  <si>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</si>
  <si>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</si>
  <si>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</si>
  <si>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</si>
  <si>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</si>
  <si>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</si>
  <si>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</si>
  <si>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</si>
  <si>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</si>
  <si>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</si>
  <si>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</si>
  <si>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</si>
  <si>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</si>
  <si>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</si>
  <si>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</si>
  <si>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</si>
  <si>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</si>
  <si>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</si>
  <si>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</si>
  <si>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</si>
  <si>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</si>
  <si>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</si>
  <si>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</si>
  <si>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</si>
  <si>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</si>
  <si>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</si>
  <si>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</si>
  <si>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</si>
  <si>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</si>
  <si>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</si>
  <si>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</si>
  <si>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</si>
  <si>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</si>
  <si>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</si>
  <si>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</si>
  <si>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</si>
  <si>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</si>
  <si>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</si>
  <si>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</si>
  <si>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</si>
  <si>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</si>
  <si>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</si>
  <si>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</si>
  <si>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</si>
  <si>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</si>
  <si>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</si>
  <si>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</si>
  <si>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</si>
  <si>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</si>
  <si>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</si>
  <si>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</si>
  <si>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</si>
  <si>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</si>
  <si>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</si>
  <si>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</si>
  <si>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</si>
  <si>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</si>
  <si>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</si>
  <si>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</si>
  <si>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</si>
  <si>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</si>
  <si>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</si>
  <si>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</si>
  <si>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</si>
  <si>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</si>
  <si>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</si>
  <si>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</si>
  <si>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</si>
  <si>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</si>
  <si>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</si>
  <si>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</si>
  <si>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</si>
  <si>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</si>
  <si>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</si>
  <si>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</si>
  <si>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</si>
  <si>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</si>
  <si>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</si>
  <si>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</si>
  <si>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</si>
  <si>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</si>
  <si>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</si>
  <si>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</si>
  <si>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</si>
  <si>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</si>
  <si>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</si>
  <si>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</si>
  <si>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</si>
  <si>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</si>
  <si>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</si>
  <si>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</si>
  <si>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</si>
  <si>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</si>
  <si>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</si>
  <si>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</si>
  <si>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</si>
  <si>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</si>
  <si>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</si>
  <si>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</si>
  <si>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</si>
  <si>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</si>
  <si>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</si>
  <si>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</si>
  <si>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</si>
  <si>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</si>
  <si>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</si>
  <si>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</si>
  <si>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</si>
  <si>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</si>
  <si>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</si>
  <si>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</si>
  <si>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</si>
  <si>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</si>
  <si>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</si>
  <si>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</si>
  <si>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</si>
  <si>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</si>
  <si>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</si>
  <si>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</si>
  <si>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</si>
  <si>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</si>
  <si>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</si>
  <si>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</si>
  <si>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</si>
  <si>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</si>
  <si>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</si>
  <si>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</si>
  <si>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</si>
  <si>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</si>
  <si>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</si>
  <si>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</si>
  <si>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</si>
  <si>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</si>
  <si>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</si>
  <si>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</si>
  <si>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</si>
  <si>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</si>
  <si>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</si>
  <si>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</si>
  <si>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</si>
  <si>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</si>
  <si>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</si>
  <si>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</si>
  <si>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</si>
  <si>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</si>
  <si>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</si>
  <si>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</si>
  <si>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</si>
  <si>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</si>
  <si>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</si>
  <si>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</si>
  <si>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</si>
  <si>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</si>
  <si>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</si>
  <si>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</si>
  <si>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</si>
  <si>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</si>
  <si>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</si>
  <si>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</si>
  <si>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</si>
  <si>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</si>
  <si>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</si>
  <si>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</si>
  <si>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</si>
  <si>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</si>
  <si>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</si>
  <si>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</si>
  <si>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</si>
  <si>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</si>
  <si>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</si>
  <si>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</si>
  <si>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</si>
  <si>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</si>
  <si>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</si>
  <si>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</si>
  <si>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</si>
  <si>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</si>
  <si>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</si>
  <si>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</si>
  <si>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</si>
  <si>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</si>
  <si>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</si>
  <si>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</si>
  <si>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</si>
  <si>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</si>
  <si>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</si>
  <si>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</si>
  <si>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</si>
  <si>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</si>
  <si>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</si>
  <si>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</si>
  <si>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</si>
  <si>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</si>
  <si>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</si>
  <si>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</si>
  <si>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</si>
  <si>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</si>
  <si>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</si>
  <si>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</si>
  <si>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</si>
  <si>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</si>
  <si>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</si>
  <si>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</si>
  <si>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</si>
  <si>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</si>
  <si>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</si>
  <si>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</si>
  <si>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</si>
  <si>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</si>
  <si>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</si>
  <si>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</si>
  <si>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</si>
  <si>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</si>
  <si>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</si>
  <si>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</si>
  <si>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</si>
  <si>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</si>
  <si>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</si>
  <si>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</si>
  <si>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</si>
  <si>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</si>
  <si>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</si>
  <si>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</si>
  <si>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</si>
  <si>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</si>
  <si>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</si>
  <si>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</si>
  <si>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</si>
  <si>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</si>
  <si>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</si>
  <si>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</si>
  <si>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</si>
  <si>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</si>
  <si>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</si>
  <si>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</si>
  <si>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</si>
  <si>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</si>
  <si>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</si>
  <si>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</si>
  <si>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</si>
  <si>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</si>
  <si>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</si>
  <si>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</si>
  <si>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</si>
  <si>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</si>
  <si>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</si>
  <si>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</si>
  <si>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</si>
  <si>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</si>
  <si>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</si>
  <si>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</si>
  <si>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</si>
  <si>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</si>
  <si>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</si>
  <si>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</si>
  <si>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</si>
  <si>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</si>
  <si>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</si>
  <si>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</si>
  <si>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</si>
  <si>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</si>
  <si>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</si>
  <si>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</si>
  <si>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</si>
  <si>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</si>
  <si>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</si>
  <si>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</si>
  <si>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</si>
  <si>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</si>
  <si>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</si>
  <si>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</si>
  <si>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</si>
  <si>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</si>
  <si>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</si>
  <si>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</si>
  <si>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</si>
  <si>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</si>
  <si>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</si>
  <si>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</si>
  <si>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</si>
  <si>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</si>
  <si>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</si>
  <si>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</si>
  <si>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</si>
  <si>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</si>
  <si>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</si>
  <si>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</si>
  <si>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</si>
  <si>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</si>
  <si>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</si>
  <si>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</si>
  <si>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</si>
  <si>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</si>
  <si>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</si>
  <si>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</si>
  <si>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</si>
  <si>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</si>
  <si>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</si>
  <si>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</si>
  <si>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</si>
  <si>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</si>
  <si>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</si>
  <si>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</si>
  <si>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</si>
  <si>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</si>
  <si>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</si>
  <si>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</si>
  <si>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</si>
  <si>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</si>
  <si>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</si>
  <si>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</si>
  <si>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</si>
  <si>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</si>
  <si>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</si>
  <si>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</si>
  <si>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</si>
  <si>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</si>
  <si>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</si>
  <si>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</si>
  <si>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</si>
  <si>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</si>
  <si>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</si>
  <si>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</si>
  <si>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</si>
  <si>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</si>
  <si>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</si>
  <si>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</si>
  <si>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</si>
  <si>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</si>
  <si>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</si>
  <si>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</si>
  <si>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</si>
  <si>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</si>
  <si>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</si>
  <si>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</si>
  <si>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</si>
  <si>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</si>
  <si>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</si>
  <si>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</si>
  <si>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</si>
  <si>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</si>
  <si>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</si>
  <si>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</si>
  <si>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</si>
  <si>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</si>
  <si>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</si>
  <si>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</si>
  <si>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</si>
  <si>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</si>
  <si>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</si>
  <si>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</si>
  <si>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</si>
  <si>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</si>
  <si>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</si>
  <si>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</si>
  <si>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</si>
  <si>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</si>
  <si>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</si>
  <si>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</si>
  <si>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</si>
  <si>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</si>
  <si>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</si>
  <si>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</si>
  <si>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</si>
  <si>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</si>
  <si>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</si>
  <si>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</si>
  <si>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</si>
  <si>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</si>
  <si>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</si>
  <si>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</si>
  <si>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</si>
  <si>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</si>
  <si>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</si>
  <si>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</si>
  <si>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</si>
  <si>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</si>
  <si>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</si>
  <si>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</si>
  <si>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</si>
  <si>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</si>
  <si>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</si>
  <si>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</si>
  <si>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</si>
  <si>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</si>
  <si>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</si>
  <si>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</si>
  <si>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</si>
  <si>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</si>
  <si>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</si>
  <si>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</si>
  <si>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</si>
  <si>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</si>
  <si>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</si>
  <si>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</si>
  <si>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</si>
  <si>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</si>
  <si>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</si>
  <si>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</si>
  <si>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</si>
  <si>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</si>
  <si>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</si>
  <si>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</si>
  <si>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</si>
  <si>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</si>
  <si>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</si>
  <si>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</si>
  <si>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</si>
  <si>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</si>
  <si>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</si>
  <si>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</si>
  <si>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</si>
  <si>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</si>
  <si>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</si>
  <si>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</si>
  <si>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</si>
  <si>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</si>
  <si>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</si>
  <si>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</si>
  <si>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</si>
  <si>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</si>
  <si>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</si>
  <si>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</si>
  <si>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</si>
  <si>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</si>
  <si>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</si>
  <si>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</si>
  <si>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</si>
  <si>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</si>
  <si>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</si>
  <si>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</si>
  <si>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</si>
  <si>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</si>
  <si>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</si>
  <si>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</si>
  <si>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</si>
  <si>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</si>
  <si>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</si>
  <si>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</si>
  <si>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</si>
  <si>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</si>
  <si>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</si>
  <si>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</si>
  <si>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</si>
  <si>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</si>
  <si>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</si>
  <si>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</si>
  <si>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</si>
  <si>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</si>
  <si>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</si>
  <si>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</si>
  <si>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</si>
  <si>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</si>
  <si>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</si>
  <si>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</si>
  <si>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</si>
  <si>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</si>
  <si>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</si>
  <si>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</si>
  <si>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</si>
  <si>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</si>
  <si>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</si>
  <si>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</si>
  <si>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</si>
  <si>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</si>
  <si>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</si>
  <si>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</si>
  <si>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</si>
  <si>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</si>
  <si>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</si>
  <si>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</si>
  <si>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</si>
  <si>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</si>
  <si>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</si>
  <si>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</si>
  <si>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</si>
  <si>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</si>
  <si>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</si>
  <si>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</si>
  <si>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</si>
  <si>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</si>
  <si>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</si>
  <si>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</si>
  <si>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</si>
  <si>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</si>
  <si>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</si>
  <si>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</si>
  <si>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</si>
  <si>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</si>
  <si>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</si>
  <si>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</si>
  <si>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</si>
  <si>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</si>
  <si>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</si>
  <si>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</si>
  <si>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</si>
  <si>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</si>
  <si>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</si>
  <si>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</si>
  <si>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</si>
  <si>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</si>
  <si>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</si>
  <si>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</si>
  <si>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</si>
  <si>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</si>
  <si>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</si>
  <si>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</si>
  <si>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</si>
  <si>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</si>
  <si>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</si>
  <si>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</si>
  <si>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</si>
  <si>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</si>
  <si>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</si>
  <si>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</si>
  <si>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</si>
  <si>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</si>
  <si>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</si>
  <si>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</si>
  <si>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</si>
  <si>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</si>
  <si>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</si>
  <si>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</si>
  <si>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</si>
  <si>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</si>
  <si>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</si>
  <si>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</si>
  <si>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</si>
  <si>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</si>
  <si>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</si>
  <si>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</si>
  <si>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</si>
  <si>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</si>
  <si>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</si>
  <si>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</si>
  <si>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</si>
  <si>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</si>
  <si>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</si>
  <si>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</si>
  <si>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</si>
  <si>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</si>
  <si>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</si>
  <si>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</si>
  <si>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</si>
  <si>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</si>
  <si>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</si>
  <si>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</si>
  <si>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</si>
  <si>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</si>
  <si>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</si>
  <si>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</si>
  <si>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</si>
  <si>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</si>
  <si>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</si>
  <si>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</si>
  <si>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</si>
  <si>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</si>
  <si>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</si>
  <si>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</si>
  <si>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</si>
  <si>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</si>
  <si>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</si>
  <si>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</si>
  <si>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</si>
  <si>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</si>
  <si>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</si>
  <si>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</si>
  <si>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</si>
  <si>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</si>
  <si>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</si>
  <si>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</si>
  <si>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</si>
  <si>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</si>
  <si>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</si>
  <si>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</si>
  <si>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</si>
  <si>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</si>
  <si>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</si>
  <si>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</si>
  <si>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</si>
  <si>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</si>
  <si>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</si>
  <si>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</si>
  <si>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</si>
  <si>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</si>
  <si>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</si>
  <si>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</si>
  <si>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</si>
  <si>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</si>
  <si>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</si>
  <si>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</si>
  <si>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</si>
  <si>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</si>
  <si>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</si>
  <si>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</si>
  <si>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</si>
  <si>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</si>
  <si>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</si>
  <si>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</si>
  <si>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</si>
  <si>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</si>
  <si>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</si>
  <si>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</si>
  <si>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</si>
  <si>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</si>
  <si>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</si>
  <si>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</si>
  <si>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</si>
  <si>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</si>
  <si>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</si>
  <si>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</si>
  <si>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</si>
  <si>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</si>
  <si>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</si>
  <si>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</si>
  <si>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</si>
  <si>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</si>
  <si>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</si>
  <si>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</si>
  <si>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</si>
  <si>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</si>
  <si>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</si>
  <si>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</si>
  <si>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</si>
  <si>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</si>
  <si>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</si>
  <si>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</si>
  <si>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</si>
  <si>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</si>
  <si>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</si>
  <si>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</si>
  <si>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</si>
  <si>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</si>
  <si>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</si>
  <si>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</si>
  <si>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</si>
  <si>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</si>
  <si>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</si>
  <si>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</si>
  <si>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</si>
  <si>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</si>
  <si>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</si>
  <si>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</si>
  <si>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</si>
  <si>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</si>
  <si>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</si>
  <si>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</si>
  <si>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</si>
  <si>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</si>
  <si>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</si>
  <si>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</si>
  <si>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</si>
  <si>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</si>
  <si>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</si>
  <si>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</si>
  <si>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</si>
  <si>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</si>
  <si>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</si>
  <si>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</si>
  <si>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</si>
  <si>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</si>
  <si>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</si>
  <si>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</si>
  <si>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</si>
  <si>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</si>
  <si>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</si>
  <si>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</si>
  <si>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</si>
  <si>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</si>
  <si>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</si>
  <si>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</si>
  <si>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</si>
  <si>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</si>
  <si>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</si>
  <si>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</si>
  <si>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</si>
  <si>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</si>
  <si>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</si>
  <si>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</si>
  <si>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</si>
  <si>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</si>
  <si>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</si>
  <si>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</si>
  <si>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</si>
  <si>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</si>
  <si>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</si>
  <si>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</si>
  <si>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</si>
  <si>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</si>
  <si>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</si>
  <si>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</si>
  <si>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</si>
  <si>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</si>
  <si>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</si>
  <si>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</si>
  <si>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</si>
  <si>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</si>
  <si>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</si>
  <si>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</si>
  <si>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</si>
  <si>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</si>
  <si>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</si>
  <si>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</si>
  <si>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</si>
  <si>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</si>
  <si>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</si>
  <si>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</si>
  <si>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</si>
  <si>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</si>
  <si>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</si>
  <si>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</si>
  <si>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</si>
  <si>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</si>
  <si>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</si>
  <si>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</si>
  <si>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</si>
  <si>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</si>
  <si>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</si>
  <si>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</si>
  <si>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</si>
  <si>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</si>
  <si>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</si>
  <si>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</si>
  <si>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</si>
  <si>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</si>
  <si>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</si>
  <si>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</si>
  <si>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</si>
  <si>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</si>
  <si>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</si>
  <si>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</si>
  <si>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</si>
  <si>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</si>
  <si>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</si>
  <si>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</si>
  <si>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</si>
  <si>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</si>
  <si>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</si>
  <si>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</si>
  <si>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</si>
  <si>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</si>
  <si>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</si>
  <si>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</si>
  <si>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</si>
  <si>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</si>
  <si>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</si>
  <si>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</si>
  <si>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</si>
  <si>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</si>
  <si>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</si>
  <si>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</si>
  <si>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</si>
  <si>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</si>
  <si>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</si>
  <si>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</si>
  <si>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</si>
  <si>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</si>
  <si>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</si>
  <si>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</si>
  <si>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</si>
  <si>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</si>
  <si>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</si>
  <si>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</si>
  <si>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</si>
  <si>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</si>
  <si>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</si>
  <si>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</si>
  <si>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</si>
  <si>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</si>
  <si>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</si>
  <si>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</si>
  <si>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</si>
  <si>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</si>
  <si>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</si>
  <si>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</si>
  <si>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</si>
  <si>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</si>
  <si>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</si>
  <si>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</si>
  <si>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</si>
  <si>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</si>
  <si>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</si>
  <si>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</si>
  <si>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</si>
  <si>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</si>
  <si>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</si>
  <si>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</si>
  <si>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</si>
  <si>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</si>
  <si>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</si>
  <si>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</si>
  <si>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</si>
  <si>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</si>
  <si>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</si>
  <si>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</si>
  <si>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</si>
  <si>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</si>
  <si>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</si>
  <si>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</si>
  <si>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</si>
  <si>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</si>
  <si>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</si>
  <si>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</si>
  <si>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</si>
  <si>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</si>
  <si>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</si>
  <si>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</si>
  <si>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</si>
  <si>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</si>
  <si>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</si>
  <si>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</si>
  <si>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</si>
  <si>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</si>
  <si>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</si>
  <si>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</si>
  <si>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</si>
  <si>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</si>
  <si>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</si>
  <si>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</si>
  <si>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</si>
  <si>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</si>
  <si>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</si>
  <si>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</si>
  <si>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</si>
  <si>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</si>
  <si>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</si>
  <si>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</si>
  <si>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</si>
  <si>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</si>
  <si>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</si>
  <si>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</si>
  <si>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</si>
  <si>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</si>
  <si>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</si>
  <si>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</si>
  <si>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</si>
  <si>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</si>
  <si>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</si>
  <si>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</si>
  <si>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</si>
  <si>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</si>
  <si>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</si>
  <si>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</si>
  <si>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</si>
  <si>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</si>
  <si>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</si>
  <si>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</si>
  <si>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</si>
  <si>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</si>
  <si>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</si>
  <si>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</si>
  <si>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</si>
  <si>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</si>
  <si>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</si>
  <si>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</si>
  <si>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</si>
  <si>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</si>
  <si>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</si>
  <si>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</si>
  <si>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</si>
  <si>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</si>
  <si>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</si>
  <si>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</si>
  <si>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</si>
  <si>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</si>
  <si>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</si>
  <si>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</si>
  <si>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</si>
  <si>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</si>
  <si>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</si>
  <si>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</si>
  <si>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</si>
  <si>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</si>
  <si>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</si>
  <si>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</si>
  <si>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</si>
  <si>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</si>
  <si>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</si>
  <si>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</si>
  <si>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</si>
  <si>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</si>
  <si>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</si>
  <si>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</si>
  <si>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</si>
  <si>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</si>
  <si>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</si>
  <si>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</si>
  <si>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</si>
  <si>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</si>
  <si>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</si>
  <si>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</si>
  <si>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</si>
  <si>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</si>
  <si>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</si>
  <si>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</si>
  <si>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</si>
  <si>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</si>
  <si>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</si>
  <si>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</si>
  <si>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</si>
  <si>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</si>
  <si>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</si>
  <si>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</si>
  <si>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</si>
  <si>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</si>
  <si>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</si>
  <si>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</si>
  <si>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</si>
  <si>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</si>
  <si>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</si>
  <si>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</si>
  <si>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</si>
  <si>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</si>
  <si>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</si>
  <si>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</si>
  <si>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</si>
  <si>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</si>
  <si>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</si>
  <si>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</si>
  <si>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</si>
  <si>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</si>
  <si>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</si>
  <si>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</si>
  <si>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</si>
  <si>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</si>
  <si>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</si>
  <si>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</si>
  <si>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</si>
  <si>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</si>
  <si>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</si>
  <si>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</si>
  <si>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</si>
  <si>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</si>
  <si>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</si>
  <si>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</si>
  <si>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</si>
  <si>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</si>
  <si>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</si>
  <si>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</si>
  <si>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</si>
  <si>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</si>
  <si>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</si>
  <si>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</si>
  <si>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</si>
  <si>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</si>
  <si>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</si>
  <si>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</si>
  <si>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</si>
  <si>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</si>
  <si>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</si>
  <si>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</si>
  <si>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</si>
  <si>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</si>
  <si>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</si>
  <si>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</si>
  <si>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</si>
  <si>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</si>
  <si>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</si>
  <si>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</si>
  <si>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</si>
  <si>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</si>
  <si>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</si>
  <si>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</si>
  <si>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</si>
  <si>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</si>
  <si>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</si>
  <si>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</si>
  <si>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</si>
  <si>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</si>
  <si>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</si>
  <si>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</si>
  <si>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</si>
  <si>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</si>
  <si>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</si>
  <si>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</si>
  <si>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</si>
  <si>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</si>
  <si>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</si>
  <si>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</si>
  <si>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</si>
  <si>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</si>
  <si>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</si>
  <si>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</si>
  <si>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</si>
  <si>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</si>
  <si>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</si>
  <si>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</si>
  <si>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</si>
  <si>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</si>
  <si>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</si>
  <si>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</si>
  <si>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</si>
  <si>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</si>
  <si>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</si>
  <si>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</si>
  <si>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</si>
  <si>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</si>
  <si>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</si>
  <si>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</si>
  <si>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</si>
  <si>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</si>
  <si>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</si>
  <si>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</si>
  <si>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</si>
  <si>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</si>
  <si>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</si>
  <si>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</si>
  <si>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</si>
  <si>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</si>
  <si>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</si>
  <si>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</si>
  <si>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</si>
  <si>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</si>
  <si>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</si>
  <si>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</si>
  <si>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</si>
  <si>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</si>
  <si>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</si>
  <si>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</si>
  <si>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</si>
  <si>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</si>
  <si>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</si>
  <si>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</si>
  <si>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</si>
  <si>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</si>
  <si>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</si>
  <si>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</si>
  <si>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</si>
  <si>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</si>
  <si>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</si>
  <si>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</si>
  <si>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</si>
  <si>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</si>
  <si>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</si>
  <si>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</si>
  <si>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</si>
  <si>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</si>
  <si>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</si>
  <si>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</si>
  <si>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</si>
  <si>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</si>
  <si>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</si>
  <si>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</si>
  <si>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</si>
  <si>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</si>
  <si>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</si>
  <si>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</si>
  <si>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</si>
  <si>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</si>
  <si>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</si>
  <si>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</si>
  <si>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</si>
  <si>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</si>
  <si>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</si>
  <si>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</si>
  <si>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</si>
  <si>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</si>
  <si>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</si>
  <si>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</si>
  <si>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</si>
  <si>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</si>
  <si>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</si>
  <si>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</si>
  <si>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</si>
  <si>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</si>
  <si>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</si>
  <si>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</si>
  <si>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</si>
  <si>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</si>
  <si>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</si>
  <si>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</si>
  <si>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</si>
  <si>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</si>
  <si>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</si>
  <si>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</si>
  <si>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</si>
  <si>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</si>
  <si>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</si>
  <si>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</si>
  <si>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</si>
  <si>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</si>
  <si>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</si>
  <si>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</si>
  <si>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</si>
  <si>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</si>
  <si>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</si>
  <si>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</si>
  <si>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</si>
  <si>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</si>
  <si>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</si>
  <si>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</si>
  <si>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</si>
  <si>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</si>
  <si>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</si>
  <si>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</si>
  <si>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</si>
  <si>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</si>
  <si>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</si>
  <si>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</si>
  <si>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</si>
  <si>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</si>
  <si>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</si>
  <si>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</si>
  <si>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</si>
  <si>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</si>
  <si>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</si>
  <si>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</si>
  <si>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</si>
  <si>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</si>
  <si>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</si>
  <si>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</si>
  <si>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</si>
  <si>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</si>
  <si>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</si>
  <si>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</si>
  <si>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</si>
  <si>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</si>
  <si>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</si>
  <si>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</si>
  <si>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</si>
  <si>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</si>
  <si>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</si>
  <si>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</si>
  <si>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</si>
  <si>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</si>
  <si>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</si>
  <si>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</si>
  <si>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</si>
  <si>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</si>
  <si>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</si>
  <si>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</si>
  <si>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</si>
  <si>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</si>
  <si>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</si>
  <si>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</si>
  <si>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</si>
  <si>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</si>
  <si>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</si>
  <si>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</si>
  <si>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</si>
  <si>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</si>
  <si>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</si>
  <si>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</si>
  <si>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</si>
  <si>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</si>
  <si>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</si>
  <si>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</si>
  <si>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</si>
  <si>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</si>
  <si>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</si>
  <si>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</si>
  <si>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</si>
  <si>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</si>
  <si>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</si>
  <si>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</si>
  <si>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</si>
  <si>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</si>
  <si>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</si>
  <si>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</si>
  <si>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</si>
  <si>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</si>
  <si>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</si>
  <si>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</si>
  <si>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</si>
  <si>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</si>
  <si>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</si>
  <si>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</si>
  <si>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</si>
  <si>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</si>
  <si>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</si>
  <si>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</si>
  <si>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</si>
  <si>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</si>
  <si>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</si>
  <si>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</si>
  <si>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</si>
  <si>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</si>
  <si>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</si>
  <si>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</si>
  <si>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</si>
  <si>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</si>
  <si>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</si>
  <si>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</si>
  <si>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</si>
  <si>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</si>
  <si>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</si>
  <si>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</si>
  <si>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</si>
  <si>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</si>
  <si>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</si>
  <si>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</si>
  <si>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</si>
  <si>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</si>
  <si>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</si>
  <si>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</si>
  <si>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</si>
  <si>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</si>
  <si>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</si>
  <si>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</si>
  <si>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</si>
  <si>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</si>
  <si>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</si>
  <si>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</si>
  <si>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</si>
  <si>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</si>
  <si>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</si>
  <si>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</si>
  <si>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</si>
  <si>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</si>
  <si>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</si>
  <si>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</si>
  <si>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</si>
  <si>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</si>
  <si>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</si>
  <si>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</si>
  <si>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</si>
  <si>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</si>
  <si>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</si>
  <si>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</si>
  <si>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</si>
  <si>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</si>
  <si>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</si>
  <si>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</si>
  <si>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</si>
  <si>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</si>
  <si>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</si>
  <si>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</si>
  <si>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</si>
  <si>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</si>
  <si>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</si>
  <si>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</si>
  <si>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</si>
  <si>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</si>
  <si>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</si>
  <si>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</si>
  <si>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</si>
  <si>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</si>
  <si>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</si>
  <si>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</si>
  <si>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</si>
  <si>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</si>
  <si>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</si>
  <si>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</si>
  <si>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</si>
  <si>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</si>
  <si>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</si>
  <si>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</si>
  <si>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</si>
  <si>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</si>
  <si>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</si>
  <si>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</si>
  <si>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</si>
  <si>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</si>
  <si>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</si>
  <si>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</si>
  <si>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</si>
  <si>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</si>
  <si>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</si>
  <si>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</si>
  <si>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</si>
  <si>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</si>
  <si>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</si>
  <si>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</si>
  <si>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</si>
  <si>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</si>
  <si>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</si>
  <si>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</si>
  <si>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</si>
  <si>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</si>
  <si>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</si>
  <si>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</si>
  <si>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</si>
  <si>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</si>
  <si>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</si>
  <si>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</si>
  <si>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</si>
  <si>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</si>
  <si>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</si>
  <si>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</si>
  <si>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</si>
  <si>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</si>
  <si>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</si>
  <si>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</si>
  <si>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</si>
  <si>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</si>
  <si>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</si>
  <si>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</si>
  <si>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</si>
  <si>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</si>
  <si>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</si>
  <si>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</si>
  <si>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</si>
  <si>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</si>
  <si>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</si>
  <si>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</si>
  <si>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</si>
  <si>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</si>
  <si>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</si>
  <si>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</si>
  <si>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</si>
  <si>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</si>
  <si>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</si>
  <si>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</si>
  <si>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</si>
  <si>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</si>
  <si>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</si>
  <si>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</si>
  <si>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</si>
  <si>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</si>
  <si>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</si>
  <si>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</si>
  <si>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</si>
  <si>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</si>
  <si>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</si>
  <si>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</si>
  <si>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</si>
  <si>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</si>
  <si>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</si>
  <si>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</si>
  <si>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</si>
  <si>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</si>
  <si>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</si>
  <si>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</si>
  <si>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</si>
  <si>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</si>
  <si>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</si>
  <si>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</si>
  <si>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</si>
  <si>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</si>
  <si>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</si>
  <si>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</si>
  <si>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</si>
  <si>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</si>
  <si>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</si>
  <si>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</si>
  <si>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</si>
  <si>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</si>
  <si>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</si>
  <si>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</si>
  <si>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</si>
  <si>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</si>
  <si>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</si>
  <si>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</si>
  <si>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</si>
  <si>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</si>
  <si>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</si>
  <si>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</si>
  <si>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</si>
  <si>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</si>
  <si>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</si>
  <si>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</si>
  <si>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</si>
  <si>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</si>
  <si>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</si>
  <si>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</si>
  <si>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</si>
  <si>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</si>
  <si>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</si>
  <si>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</si>
  <si>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</si>
  <si>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</si>
  <si>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</si>
  <si>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</si>
  <si>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</si>
  <si>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</si>
  <si>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</si>
  <si>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</si>
  <si>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</si>
  <si>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</si>
  <si>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</si>
  <si>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</si>
  <si>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</si>
  <si>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</si>
  <si>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</si>
  <si>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</si>
  <si>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</si>
  <si>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</si>
  <si>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</si>
  <si>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</si>
  <si>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</si>
  <si>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</si>
  <si>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</si>
  <si>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</si>
  <si>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</si>
  <si>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</si>
  <si>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</si>
  <si>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</si>
  <si>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</si>
  <si>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</si>
  <si>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</si>
  <si>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</si>
  <si>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</si>
  <si>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</si>
  <si>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</si>
  <si>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</si>
  <si>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</si>
  <si>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</si>
  <si>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</si>
  <si>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</si>
  <si>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</si>
  <si>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</si>
  <si>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</si>
  <si>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</si>
  <si>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</si>
  <si>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</si>
  <si>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</si>
  <si>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</si>
  <si>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</si>
  <si>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</si>
  <si>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</si>
  <si>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</si>
  <si>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</si>
  <si>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</si>
  <si>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</si>
  <si>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</si>
  <si>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</si>
  <si>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</si>
  <si>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</si>
  <si>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</si>
  <si>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</si>
  <si>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</si>
  <si>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</si>
  <si>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</si>
  <si>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</si>
  <si>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</si>
  <si>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</si>
  <si>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</si>
  <si>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</si>
  <si>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</si>
  <si>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</si>
  <si>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</si>
  <si>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</si>
  <si>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</si>
  <si>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</si>
  <si>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</si>
  <si>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</si>
  <si>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</si>
  <si>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</si>
  <si>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</si>
  <si>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</si>
  <si>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</si>
  <si>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</si>
  <si>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</si>
  <si>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</si>
  <si>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</si>
  <si>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</si>
  <si>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</si>
  <si>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</si>
  <si>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</si>
  <si>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</si>
  <si>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</si>
  <si>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</si>
  <si>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</si>
  <si>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</si>
  <si>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</si>
  <si>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</si>
  <si>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</si>
  <si>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</si>
  <si>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</si>
  <si>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</si>
  <si>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</si>
  <si>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</si>
  <si>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</si>
  <si>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</si>
  <si>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</si>
  <si>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</si>
  <si>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</si>
  <si>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</si>
  <si>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</si>
  <si>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</si>
  <si>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</si>
  <si>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</si>
  <si>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</si>
  <si>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</si>
  <si>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</si>
  <si>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</si>
  <si>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</si>
  <si>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</si>
  <si>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</si>
  <si>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</si>
  <si>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</si>
  <si>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</si>
  <si>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</si>
  <si>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</si>
  <si>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</si>
  <si>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</si>
  <si>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</si>
  <si>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</si>
  <si>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</si>
  <si>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</si>
  <si>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</si>
  <si>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</si>
  <si>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</si>
  <si>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</si>
  <si>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</si>
  <si>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</si>
  <si>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</si>
  <si>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</si>
  <si>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</si>
  <si>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</si>
  <si>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</si>
  <si>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</si>
  <si>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</si>
  <si>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</si>
  <si>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</si>
  <si>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</si>
  <si>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</si>
  <si>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</si>
  <si>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</si>
  <si>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</si>
  <si>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</si>
  <si>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</si>
  <si>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</si>
  <si>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</si>
  <si>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</si>
  <si>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</si>
  <si>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</si>
  <si>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</si>
  <si>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</si>
  <si>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</si>
  <si>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</si>
  <si>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</si>
  <si>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</si>
  <si>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</si>
  <si>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</si>
  <si>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</si>
  <si>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</si>
  <si>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</si>
  <si>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</si>
  <si>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</si>
  <si>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</si>
  <si>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</si>
  <si>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</si>
  <si>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</si>
  <si>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</si>
  <si>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</si>
  <si>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</si>
  <si>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</si>
  <si>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</si>
  <si>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</si>
  <si>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</si>
  <si>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</si>
  <si>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</si>
  <si>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</si>
  <si>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</si>
  <si>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</si>
  <si>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</si>
  <si>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</si>
  <si>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</si>
  <si>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</si>
  <si>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</si>
  <si>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</si>
  <si>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</si>
  <si>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</si>
  <si>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</si>
  <si>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</si>
  <si>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</si>
  <si>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</si>
  <si>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</si>
  <si>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</si>
  <si>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</si>
  <si>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</si>
  <si>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</si>
  <si>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</si>
  <si>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</si>
  <si>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</si>
  <si>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</si>
  <si>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</si>
  <si>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</si>
  <si>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</si>
  <si>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</si>
  <si>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</si>
  <si>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</si>
  <si>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</si>
  <si>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</si>
  <si>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</si>
  <si>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</si>
  <si>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</si>
  <si>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</si>
  <si>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</si>
  <si>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</si>
  <si>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</si>
  <si>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</si>
  <si>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</si>
  <si>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</si>
  <si>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</si>
  <si>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</si>
  <si>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</si>
  <si>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</si>
  <si>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</si>
  <si>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</si>
  <si>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</si>
  <si>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</si>
  <si>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</si>
  <si>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</si>
  <si>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</si>
  <si>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</si>
  <si>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</si>
  <si>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</si>
  <si>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</si>
  <si>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</si>
  <si>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</si>
  <si>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</si>
  <si>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</si>
  <si>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</si>
  <si>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</si>
  <si>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</si>
  <si>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</si>
  <si>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</si>
  <si>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</si>
  <si>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</si>
  <si>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</si>
  <si>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</si>
  <si>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</si>
  <si>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</si>
  <si>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</si>
  <si>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</si>
  <si>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</si>
  <si>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</si>
  <si>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</si>
  <si>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</si>
  <si>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</si>
  <si>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</si>
  <si>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</si>
  <si>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</si>
  <si>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</si>
  <si>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</si>
  <si>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</si>
  <si>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</si>
  <si>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</si>
  <si>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</si>
  <si>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</si>
  <si>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</si>
  <si>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</si>
  <si>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</si>
  <si>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</si>
  <si>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</si>
  <si>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</si>
  <si>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</si>
  <si>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</si>
  <si>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</si>
  <si>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</si>
  <si>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</si>
  <si>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</si>
  <si>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</si>
  <si>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</si>
  <si>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</si>
  <si>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</si>
  <si>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</si>
  <si>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</si>
  <si>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</si>
  <si>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</si>
  <si>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</si>
  <si>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</si>
  <si>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</si>
  <si>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</si>
  <si>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</si>
  <si>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</si>
  <si>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</si>
  <si>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</si>
  <si>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</si>
  <si>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</si>
  <si>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</si>
  <si>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</si>
  <si>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</si>
  <si>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</si>
  <si>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</si>
  <si>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</si>
  <si>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</si>
  <si>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</si>
  <si>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</si>
  <si>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</si>
  <si>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</si>
  <si>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</si>
  <si>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</si>
  <si>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</si>
  <si>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</si>
  <si>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</si>
  <si>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</si>
  <si>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</si>
  <si>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</si>
  <si>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</si>
  <si>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</si>
  <si>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</si>
  <si>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</si>
  <si>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</si>
  <si>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</si>
  <si>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</si>
  <si>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</si>
  <si>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</si>
  <si>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</si>
  <si>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</si>
  <si>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</si>
  <si>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</si>
  <si>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</si>
  <si>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</si>
  <si>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</si>
  <si>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</si>
  <si>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</si>
  <si>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</si>
  <si>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</si>
  <si>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</si>
  <si>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</si>
  <si>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</si>
  <si>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</si>
  <si>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</si>
  <si>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</si>
  <si>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</si>
  <si>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</si>
  <si>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</si>
  <si>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</si>
  <si>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</si>
  <si>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</si>
  <si>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</si>
  <si>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</si>
  <si>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</si>
  <si>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</si>
  <si>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</si>
  <si>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</si>
  <si>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</si>
  <si>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</si>
  <si>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</si>
  <si>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</si>
  <si>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</si>
  <si>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</si>
  <si>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</si>
  <si>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</si>
  <si>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</si>
  <si>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</si>
  <si>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</si>
  <si>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</si>
  <si>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</si>
  <si>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</si>
  <si>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</si>
  <si>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</si>
  <si>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</si>
  <si>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</si>
  <si>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</si>
  <si>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</si>
  <si>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</si>
  <si>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</si>
  <si>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</si>
  <si>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</si>
  <si>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</si>
  <si>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</si>
  <si>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</si>
  <si>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</si>
  <si>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</si>
  <si>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</si>
  <si>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</si>
  <si>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</si>
  <si>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</si>
  <si>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</si>
  <si>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</si>
  <si>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</si>
  <si>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</si>
  <si>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</si>
  <si>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</si>
  <si>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</si>
  <si>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</si>
  <si>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</si>
  <si>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</si>
  <si>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</si>
  <si>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</si>
  <si>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</si>
  <si>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</si>
  <si>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</si>
  <si>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</si>
  <si>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</si>
  <si>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</si>
  <si>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</si>
  <si>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</si>
  <si>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</si>
  <si>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</si>
  <si>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</si>
  <si>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</si>
  <si>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</si>
  <si>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</si>
  <si>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</si>
  <si>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</si>
  <si>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</si>
  <si>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</si>
  <si>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</si>
  <si>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</si>
  <si>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</si>
  <si>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</si>
  <si>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</si>
  <si>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</si>
  <si>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</si>
  <si>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</si>
  <si>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</si>
  <si>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</si>
  <si>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</si>
  <si>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</si>
  <si>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</si>
  <si>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</si>
  <si>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</si>
  <si>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</si>
  <si>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</si>
  <si>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</si>
  <si>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</si>
  <si>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</si>
  <si>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</si>
  <si>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</si>
  <si>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</si>
  <si>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</si>
  <si>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</si>
  <si>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</si>
  <si>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</si>
  <si>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</si>
  <si>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</si>
  <si>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</si>
  <si>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</si>
  <si>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</si>
  <si>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</si>
  <si>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</si>
  <si>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</si>
  <si>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</si>
  <si>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</si>
  <si>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</si>
  <si>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</si>
  <si>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</si>
  <si>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</si>
  <si>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</si>
  <si>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</si>
  <si>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</si>
  <si>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</si>
  <si>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</si>
  <si>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</si>
  <si>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</si>
  <si>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</si>
  <si>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</si>
  <si>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</si>
  <si>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</si>
  <si>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</si>
  <si>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</si>
  <si>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</si>
  <si>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</si>
  <si>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</si>
  <si>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</si>
  <si>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</si>
  <si>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</si>
  <si>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</si>
  <si>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</si>
  <si>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</si>
  <si>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</si>
  <si>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</si>
  <si>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</si>
  <si>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</si>
  <si>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</si>
  <si>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</si>
  <si>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</si>
  <si>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</si>
  <si>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</si>
  <si>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</si>
  <si>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</si>
  <si>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</si>
  <si>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</si>
  <si>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</si>
  <si>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</si>
  <si>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</si>
  <si>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</si>
  <si>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</si>
  <si>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</si>
  <si>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</si>
  <si>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</si>
  <si>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</si>
  <si>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</si>
  <si>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</si>
  <si>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</si>
  <si>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</si>
  <si>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</si>
  <si>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</si>
  <si>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</si>
  <si>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</si>
  <si>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</si>
  <si>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</si>
  <si>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</si>
  <si>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</si>
  <si>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</si>
  <si>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</si>
  <si>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</si>
  <si>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</si>
  <si>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</si>
  <si>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</si>
  <si>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</si>
  <si>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</si>
  <si>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</si>
  <si>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</si>
  <si>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</si>
  <si>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</si>
  <si>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</si>
  <si>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</si>
  <si>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</si>
  <si>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</si>
  <si>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</si>
  <si>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</si>
  <si>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</si>
  <si>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</si>
  <si>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</si>
  <si>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</si>
  <si>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</si>
  <si>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</si>
  <si>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</si>
  <si>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</si>
  <si>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</si>
  <si>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</si>
  <si>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</si>
  <si>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</si>
  <si>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</si>
  <si>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</si>
  <si>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</si>
  <si>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</si>
  <si>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</si>
  <si>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</si>
  <si>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</si>
  <si>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</si>
  <si>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</si>
  <si>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</si>
  <si>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</si>
  <si>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</si>
  <si>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</si>
  <si>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</si>
  <si>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</si>
  <si>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</si>
  <si>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</si>
  <si>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</si>
  <si>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</si>
  <si>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</si>
  <si>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</si>
  <si>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</si>
  <si>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</si>
  <si>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</si>
  <si>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</si>
  <si>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</si>
  <si>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</si>
  <si>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</si>
  <si>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</si>
  <si>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</si>
  <si>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</si>
  <si>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</si>
  <si>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</si>
  <si>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</si>
  <si>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</si>
  <si>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</si>
  <si>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</si>
  <si>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</si>
  <si>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</si>
  <si>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</si>
  <si>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</si>
  <si>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</si>
  <si>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</si>
  <si>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</si>
  <si>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</si>
  <si>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</si>
  <si>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</si>
  <si>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</si>
  <si>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</si>
  <si>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</si>
  <si>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</si>
  <si>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</si>
  <si>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</si>
  <si>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</si>
  <si>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</si>
  <si>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</si>
  <si>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</si>
  <si>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</si>
  <si>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</si>
  <si>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</si>
  <si>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</si>
  <si>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</si>
  <si>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</si>
  <si>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</si>
  <si>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</si>
  <si>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</si>
  <si>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</si>
  <si>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</si>
  <si>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</si>
  <si>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</si>
  <si>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</si>
  <si>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</si>
  <si>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</si>
  <si>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</si>
  <si>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</si>
  <si>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</si>
  <si>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</si>
  <si>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</si>
  <si>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</si>
  <si>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</si>
  <si>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</si>
  <si>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</si>
  <si>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</si>
  <si>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</si>
  <si>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</si>
  <si>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</si>
  <si>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</si>
  <si>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</si>
  <si>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</si>
  <si>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</si>
  <si>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</si>
  <si>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</si>
  <si>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</si>
  <si>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</si>
  <si>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</si>
  <si>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</si>
  <si>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</si>
  <si>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</si>
  <si>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</si>
  <si>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</si>
  <si>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</si>
  <si>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</si>
  <si>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</si>
  <si>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</si>
  <si>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</si>
  <si>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</si>
  <si>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</si>
  <si>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</si>
  <si>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</si>
  <si>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</si>
  <si>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</si>
  <si>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</si>
  <si>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</si>
  <si>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</si>
  <si>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</si>
  <si>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</si>
  <si>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</si>
  <si>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</si>
  <si>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</si>
  <si>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</si>
  <si>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</si>
  <si>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</si>
  <si>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</si>
  <si>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</si>
  <si>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</si>
  <si>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</si>
  <si>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</si>
  <si>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</si>
  <si>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</si>
  <si>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</si>
  <si>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</si>
  <si>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</si>
  <si>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</si>
  <si>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</si>
  <si>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</si>
  <si>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</si>
  <si>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</si>
  <si>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</si>
  <si>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</si>
  <si>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</si>
  <si>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</si>
  <si>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</si>
  <si>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</si>
  <si>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</si>
  <si>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</si>
  <si>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</si>
  <si>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</si>
  <si>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</si>
  <si>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</si>
  <si>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</si>
  <si>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</si>
  <si>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</si>
  <si>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</si>
  <si>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</si>
  <si>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</si>
  <si>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</si>
  <si>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</si>
  <si>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</si>
  <si>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</si>
  <si>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</si>
  <si>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</si>
  <si>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</si>
  <si>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</si>
  <si>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</si>
  <si>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</si>
  <si>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</si>
  <si>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</si>
  <si>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</si>
  <si>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</si>
  <si>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</si>
  <si>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</si>
  <si>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</si>
  <si>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</si>
  <si>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</si>
  <si>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</si>
  <si>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</si>
  <si>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</si>
  <si>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</si>
  <si>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</si>
  <si>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</si>
  <si>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</si>
  <si>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</si>
  <si>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</si>
  <si>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</si>
  <si>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</si>
  <si>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</si>
  <si>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</si>
  <si>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</si>
  <si>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</si>
  <si>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</si>
  <si>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</si>
  <si>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</si>
  <si>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</si>
  <si>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</si>
  <si>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</si>
  <si>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</si>
  <si>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</si>
  <si>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</si>
  <si>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</si>
  <si>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</si>
  <si>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</si>
  <si>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</si>
  <si>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</si>
  <si>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</si>
  <si>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</si>
  <si>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</si>
  <si>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</si>
  <si>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</si>
  <si>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</si>
  <si>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</si>
  <si>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</si>
  <si>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</si>
  <si>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</si>
  <si>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</si>
  <si>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</si>
  <si>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</si>
  <si>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</si>
  <si>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</si>
  <si>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</si>
  <si>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</si>
  <si>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</si>
  <si>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</si>
  <si>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</si>
  <si>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</si>
  <si>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</si>
  <si>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</si>
  <si>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</si>
  <si>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</si>
  <si>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</si>
  <si>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</si>
  <si>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</si>
  <si>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</si>
  <si>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</si>
  <si>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</si>
  <si>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</si>
  <si>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</si>
  <si>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</si>
  <si>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</si>
  <si>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</si>
  <si>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</si>
  <si>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</si>
  <si>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</si>
  <si>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</si>
  <si>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</si>
  <si>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</si>
  <si>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</si>
  <si>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</si>
  <si>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</si>
  <si>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</si>
  <si>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</si>
  <si>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</si>
  <si>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</si>
  <si>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</si>
  <si>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</si>
  <si>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</si>
  <si>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</si>
  <si>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</si>
  <si>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</si>
  <si>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</si>
  <si>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</si>
  <si>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</si>
  <si>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</si>
  <si>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</si>
  <si>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</si>
  <si>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</si>
  <si>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</si>
  <si>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</si>
  <si>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</si>
  <si>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</si>
  <si>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</si>
  <si>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</si>
  <si>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</si>
  <si>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</si>
  <si>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</si>
  <si>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</si>
  <si>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</si>
  <si>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</si>
  <si>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</si>
  <si>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</si>
  <si>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</si>
  <si>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</si>
  <si>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</si>
  <si>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</si>
  <si>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</si>
  <si>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</si>
  <si>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</si>
  <si>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</si>
  <si>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</si>
  <si>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</si>
  <si>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</si>
  <si>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</si>
  <si>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</si>
  <si>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</si>
  <si>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</si>
  <si>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</si>
  <si>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</si>
  <si>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</si>
  <si>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</si>
  <si>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</si>
  <si>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</si>
  <si>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</si>
  <si>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</si>
  <si>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</si>
  <si>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</si>
  <si>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</si>
  <si>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</si>
  <si>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</si>
  <si>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</si>
  <si>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</si>
  <si>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</si>
  <si>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</si>
  <si>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</si>
  <si>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</si>
  <si>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</si>
  <si>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</si>
  <si>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</si>
  <si>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</si>
  <si>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</si>
  <si>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</si>
  <si>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</si>
  <si>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</si>
  <si>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</si>
  <si>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</si>
  <si>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</si>
  <si>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</si>
  <si>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</si>
  <si>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</si>
  <si>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</si>
  <si>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</si>
  <si>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</si>
  <si>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</si>
  <si>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</si>
  <si>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</si>
  <si>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</si>
  <si>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</si>
  <si>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</si>
  <si>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</si>
  <si>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</si>
  <si>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</si>
  <si>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</si>
  <si>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</si>
  <si>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</si>
  <si>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</si>
  <si>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</si>
  <si>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</si>
  <si>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</si>
  <si>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</si>
  <si>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</si>
  <si>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</si>
  <si>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</si>
  <si>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</si>
  <si>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</si>
  <si>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</si>
  <si>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</si>
  <si>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</si>
  <si>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</si>
  <si>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</si>
  <si>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</si>
  <si>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</si>
  <si>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</si>
  <si>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</si>
  <si>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</si>
  <si>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</si>
  <si>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</si>
  <si>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</si>
  <si>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</si>
  <si>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</si>
  <si>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</si>
  <si>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</si>
  <si>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</si>
  <si>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</si>
  <si>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</si>
  <si>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</si>
  <si>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</si>
  <si>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</si>
  <si>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</si>
  <si>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</si>
  <si>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</si>
  <si>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</si>
  <si>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</si>
  <si>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</si>
  <si>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</si>
  <si>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</si>
  <si>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</si>
  <si>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</si>
  <si>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</si>
  <si>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</si>
  <si>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</si>
  <si>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</si>
  <si>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</si>
  <si>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</si>
  <si>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</si>
  <si>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</si>
  <si>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</si>
  <si>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</si>
  <si>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</si>
  <si>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</si>
  <si>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</si>
  <si>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</si>
  <si>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</si>
  <si>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</si>
  <si>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</si>
  <si>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</si>
  <si>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</si>
  <si>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</si>
  <si>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</si>
  <si>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</si>
  <si>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</si>
  <si>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</si>
  <si>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</si>
  <si>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</si>
  <si>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</si>
  <si>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</si>
  <si>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</si>
  <si>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</si>
  <si>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</si>
  <si>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</si>
  <si>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</si>
  <si>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</si>
  <si>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</si>
  <si>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</si>
  <si>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</si>
  <si>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</si>
  <si>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</si>
  <si>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</si>
  <si>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</si>
  <si>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</si>
  <si>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</si>
  <si>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</si>
  <si>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</si>
  <si>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</si>
  <si>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</si>
  <si>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</si>
  <si>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</si>
  <si>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</si>
  <si>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</si>
  <si>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</si>
  <si>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</si>
  <si>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</si>
  <si>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</si>
  <si>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</si>
  <si>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</si>
  <si>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</si>
  <si>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</si>
  <si>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</si>
  <si>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</si>
  <si>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</si>
  <si>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</si>
  <si>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</si>
  <si>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</si>
  <si>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</si>
  <si>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</si>
  <si>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</si>
  <si>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</si>
  <si>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</si>
  <si>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</si>
  <si>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</si>
  <si>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</si>
  <si>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</si>
  <si>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</si>
  <si>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</si>
  <si>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</si>
  <si>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</si>
  <si>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</si>
  <si>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</si>
  <si>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</si>
  <si>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</si>
  <si>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</si>
  <si>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</si>
  <si>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</si>
  <si>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</si>
  <si>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</si>
  <si>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</si>
  <si>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</si>
  <si>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</si>
  <si>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</si>
  <si>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</si>
  <si>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</si>
  <si>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</si>
  <si>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</si>
  <si>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</si>
  <si>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</si>
  <si>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</si>
  <si>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</si>
  <si>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</si>
  <si>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</si>
  <si>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</si>
  <si>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</si>
  <si>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</si>
  <si>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</si>
  <si>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</si>
  <si>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</si>
  <si>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</si>
  <si>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</si>
  <si>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</si>
  <si>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</si>
  <si>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</si>
  <si>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</si>
  <si>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</si>
  <si>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</si>
  <si>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</si>
  <si>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</si>
  <si>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</si>
  <si>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</si>
  <si>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</si>
  <si>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</si>
  <si>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</si>
  <si>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</si>
  <si>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</si>
  <si>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</si>
  <si>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</si>
  <si>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</si>
  <si>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</si>
  <si>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</si>
  <si>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</si>
  <si>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</si>
  <si>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</si>
  <si>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</si>
  <si>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</si>
  <si>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</si>
  <si>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</si>
  <si>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</si>
  <si>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</si>
  <si>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</si>
  <si>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</si>
  <si>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</si>
  <si>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</si>
  <si>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</si>
  <si>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</si>
  <si>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</si>
  <si>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</si>
  <si>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</si>
  <si>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</si>
  <si>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</si>
  <si>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</si>
  <si>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</si>
  <si>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</si>
  <si>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</si>
  <si>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</si>
  <si>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</si>
  <si>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</si>
  <si>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</si>
  <si>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</si>
  <si>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</si>
  <si>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</si>
  <si>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</si>
  <si>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</si>
  <si>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</si>
  <si>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</si>
  <si>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</si>
  <si>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</si>
  <si>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</si>
  <si>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</si>
  <si>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</si>
  <si>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</si>
  <si>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</si>
  <si>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</si>
  <si>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</si>
  <si>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</si>
  <si>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</si>
  <si>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</si>
  <si>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</si>
  <si>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</si>
  <si>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</si>
  <si>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</si>
  <si>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</si>
  <si>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</si>
  <si>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</si>
  <si>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</si>
  <si>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</si>
  <si>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</si>
  <si>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</si>
  <si>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</si>
  <si>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</si>
  <si>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</si>
  <si>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</si>
  <si>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</si>
  <si>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</si>
  <si>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</si>
  <si>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</si>
  <si>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</si>
  <si>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</si>
  <si>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</si>
  <si>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</si>
  <si>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</si>
  <si>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</si>
  <si>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</si>
  <si>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</si>
  <si>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</si>
  <si>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</si>
  <si>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</si>
  <si>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</si>
  <si>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</si>
  <si>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</si>
  <si>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</si>
  <si>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</si>
  <si>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</si>
  <si>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</si>
  <si>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</si>
  <si>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</si>
  <si>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</si>
  <si>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</si>
  <si>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</si>
  <si>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</si>
  <si>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</si>
  <si>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</si>
  <si>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</si>
  <si>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</si>
  <si>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</si>
  <si>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</si>
  <si>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</si>
  <si>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</si>
  <si>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</si>
  <si>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</si>
  <si>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</si>
  <si>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</si>
  <si>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</si>
  <si>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</si>
  <si>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</si>
  <si>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</si>
  <si>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</si>
  <si>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</si>
  <si>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</si>
  <si>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</si>
  <si>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</si>
  <si>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</si>
  <si>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</si>
  <si>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</si>
  <si>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</si>
  <si>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</si>
  <si>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</si>
  <si>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</si>
  <si>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</si>
  <si>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</si>
  <si>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</si>
  <si>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</si>
  <si>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</si>
  <si>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</si>
  <si>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</si>
  <si>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</si>
  <si>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</si>
  <si>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</si>
  <si>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</si>
  <si>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</si>
  <si>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</si>
  <si>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</si>
  <si>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</si>
  <si>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</si>
  <si>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</si>
  <si>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</si>
  <si>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</si>
  <si>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</si>
  <si>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</si>
  <si>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</si>
  <si>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</si>
  <si>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</si>
  <si>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</si>
  <si>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</si>
  <si>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</si>
  <si>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</si>
  <si>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</si>
  <si>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</si>
  <si>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</si>
  <si>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</si>
  <si>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</si>
  <si>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</si>
  <si>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</si>
  <si>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</si>
  <si>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</si>
  <si>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</si>
  <si>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</si>
  <si>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</si>
  <si>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</si>
  <si>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</si>
  <si>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</si>
  <si>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</si>
  <si>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</si>
  <si>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</si>
  <si>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</si>
  <si>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</si>
  <si>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</si>
  <si>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</si>
  <si>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</si>
  <si>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</si>
  <si>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</si>
  <si>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</si>
  <si>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</si>
  <si>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</si>
  <si>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</si>
  <si>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</si>
  <si>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</si>
  <si>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</si>
  <si>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</si>
  <si>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</si>
  <si>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</si>
  <si>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</si>
  <si>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</si>
  <si>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</si>
  <si>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</si>
  <si>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</si>
  <si>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</si>
  <si>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</si>
  <si>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</si>
  <si>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</si>
  <si>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</si>
  <si>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</si>
  <si>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</si>
  <si>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</si>
  <si>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</si>
  <si>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</si>
  <si>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</si>
  <si>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</si>
  <si>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</si>
  <si>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</si>
  <si>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</si>
  <si>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</si>
  <si>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</si>
  <si>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</si>
  <si>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</si>
  <si>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</si>
  <si>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</si>
  <si>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</si>
  <si>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</si>
  <si>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</si>
  <si>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</si>
  <si>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</si>
  <si>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</si>
  <si>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</si>
  <si>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</si>
  <si>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</si>
  <si>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</si>
  <si>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</si>
  <si>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</si>
  <si>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</si>
  <si>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</si>
  <si>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</si>
  <si>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</si>
  <si>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</si>
  <si>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</si>
  <si>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</si>
  <si>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</si>
  <si>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</si>
  <si>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</si>
  <si>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</si>
  <si>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</si>
  <si>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</si>
  <si>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</si>
  <si>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</si>
  <si>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</si>
  <si>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</si>
  <si>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</si>
  <si>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</si>
  <si>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</si>
  <si>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</si>
  <si>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</si>
  <si>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</si>
  <si>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</si>
  <si>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</si>
  <si>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</si>
  <si>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</si>
  <si>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</si>
  <si>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</si>
  <si>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</si>
  <si>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</si>
  <si>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</si>
  <si>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</si>
  <si>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</si>
  <si>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</si>
  <si>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</si>
  <si>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</si>
  <si>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</si>
  <si>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</si>
  <si>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</si>
  <si>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</si>
  <si>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</si>
  <si>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</si>
  <si>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</si>
  <si>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</si>
  <si>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</si>
  <si>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</si>
  <si>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</si>
  <si>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</si>
  <si>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</si>
  <si>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</si>
  <si>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</si>
  <si>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</si>
  <si>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</si>
  <si>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</si>
  <si>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</si>
  <si>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</si>
  <si>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</si>
  <si>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</si>
  <si>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</si>
  <si>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</si>
  <si>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</si>
  <si>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</si>
  <si>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</si>
  <si>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</si>
  <si>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</si>
  <si>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</si>
  <si>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</si>
  <si>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</si>
  <si>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</si>
  <si>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</si>
  <si>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</si>
  <si>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</si>
  <si>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</si>
  <si>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</si>
  <si>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</si>
  <si>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</si>
  <si>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</si>
  <si>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</si>
  <si>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</si>
  <si>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</si>
  <si>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</si>
  <si>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</si>
  <si>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</si>
  <si>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</si>
  <si>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</si>
  <si>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</si>
  <si>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</si>
  <si>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</si>
  <si>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</si>
  <si>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</si>
  <si>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</si>
  <si>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</si>
  <si>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</si>
  <si>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</si>
  <si>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</si>
  <si>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</si>
  <si>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</si>
  <si>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</si>
  <si>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</si>
  <si>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</si>
  <si>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</si>
  <si>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</si>
  <si>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</si>
  <si>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</si>
  <si>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</si>
  <si>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</si>
  <si>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</si>
  <si>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</si>
  <si>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</si>
  <si>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</si>
  <si>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</si>
  <si>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</si>
  <si>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</si>
  <si>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</si>
  <si>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</si>
  <si>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</si>
  <si>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</si>
  <si>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</si>
  <si>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</si>
  <si>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</si>
  <si>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</si>
  <si>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</si>
  <si>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</si>
  <si>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</si>
  <si>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</si>
  <si>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</si>
  <si>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</si>
  <si>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</si>
  <si>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</si>
  <si>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</si>
  <si>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</si>
  <si>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</si>
  <si>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</si>
  <si>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</si>
  <si>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</si>
  <si>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</si>
  <si>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</si>
  <si>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</si>
  <si>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</si>
  <si>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</si>
  <si>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</si>
  <si>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</si>
  <si>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</si>
  <si>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</si>
  <si>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</si>
  <si>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</si>
  <si>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</si>
  <si>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</si>
  <si>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</si>
  <si>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</si>
  <si>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</si>
  <si>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</si>
  <si>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</si>
  <si>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</si>
  <si>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</si>
  <si>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</si>
  <si>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</si>
  <si>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</si>
  <si>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</si>
  <si>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</si>
  <si>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</si>
  <si>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</si>
  <si>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</si>
  <si>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</si>
  <si>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</si>
  <si>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</si>
  <si>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</si>
  <si>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</si>
  <si>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</si>
  <si>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</si>
  <si>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</si>
  <si>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</si>
  <si>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</si>
  <si>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</si>
  <si>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</si>
  <si>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</si>
  <si>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</si>
  <si>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</si>
  <si>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</si>
  <si>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</si>
  <si>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</si>
  <si>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</si>
  <si>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</si>
  <si>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</si>
  <si>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</si>
  <si>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</si>
  <si>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</si>
  <si>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</si>
  <si>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</si>
  <si>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</si>
  <si>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</si>
  <si>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</si>
  <si>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</si>
  <si>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</si>
  <si>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</si>
  <si>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</si>
  <si>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</si>
  <si>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</si>
  <si>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</si>
  <si>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</si>
  <si>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</si>
  <si>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</si>
  <si>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</si>
  <si>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</si>
  <si>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</si>
  <si>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</si>
  <si>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</si>
  <si>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</si>
  <si>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</si>
  <si>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</si>
  <si>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</si>
  <si>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</si>
  <si>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</si>
  <si>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</si>
  <si>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</si>
  <si>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</si>
  <si>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</si>
  <si>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</si>
  <si>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</si>
  <si>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</si>
  <si>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</si>
  <si>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</si>
  <si>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</si>
  <si>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</si>
  <si>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</si>
  <si>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</si>
  <si>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</si>
  <si>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</si>
  <si>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</si>
  <si>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</si>
  <si>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</si>
  <si>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</si>
  <si>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</si>
  <si>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</si>
  <si>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</si>
  <si>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</si>
  <si>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</si>
  <si>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</si>
  <si>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</si>
  <si>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</si>
  <si>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</si>
  <si>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</si>
  <si>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</si>
  <si>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</si>
  <si>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</si>
  <si>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</si>
  <si>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</si>
  <si>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</si>
  <si>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</si>
  <si>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</si>
  <si>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</si>
  <si>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</si>
  <si>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</si>
  <si>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</si>
  <si>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</si>
  <si>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</si>
  <si>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</si>
  <si>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</si>
  <si>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</si>
  <si>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</si>
  <si>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</si>
  <si>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</si>
  <si>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</si>
  <si>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</si>
  <si>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</si>
  <si>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</si>
  <si>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</si>
  <si>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</si>
  <si>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</si>
  <si>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</si>
  <si>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</si>
  <si>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</si>
  <si>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</si>
  <si>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</si>
  <si>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</si>
  <si>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</si>
  <si>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</si>
  <si>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</si>
  <si>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</si>
  <si>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</si>
  <si>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</si>
  <si>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</si>
  <si>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</si>
  <si>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</si>
  <si>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</si>
  <si>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</si>
  <si>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</si>
  <si>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</si>
  <si>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</si>
  <si>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</si>
  <si>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</si>
  <si>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</si>
  <si>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</si>
  <si>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</si>
  <si>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</si>
  <si>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</si>
  <si>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</si>
  <si>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</si>
  <si>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</si>
  <si>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</si>
  <si>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</si>
  <si>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</si>
  <si>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</si>
  <si>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</si>
  <si>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</si>
  <si>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</si>
  <si>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</si>
  <si>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</si>
  <si>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</si>
  <si>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</si>
  <si>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</si>
  <si>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</si>
  <si>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</si>
  <si>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</si>
  <si>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</si>
  <si>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</si>
  <si>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</si>
  <si>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</si>
  <si>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</si>
  <si>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</si>
  <si>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</si>
  <si>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</si>
  <si>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</si>
  <si>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</si>
  <si>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</si>
  <si>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</si>
  <si>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</si>
  <si>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</si>
  <si>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</si>
  <si>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</si>
  <si>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</si>
  <si>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</si>
  <si>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</si>
  <si>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</si>
  <si>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</si>
  <si>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</si>
  <si>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</si>
  <si>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</si>
  <si>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</si>
  <si>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</si>
  <si>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</si>
  <si>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</si>
  <si>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</si>
  <si>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</si>
  <si>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</si>
  <si>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</si>
  <si>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</si>
  <si>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</si>
  <si>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</si>
  <si>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</si>
  <si>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</si>
  <si>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</si>
  <si>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</si>
  <si>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</si>
  <si>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</si>
  <si>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</si>
  <si>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</si>
  <si>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</si>
  <si>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</si>
  <si>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</si>
  <si>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</si>
  <si>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</si>
  <si>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</si>
  <si>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</si>
  <si>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</si>
  <si>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</si>
  <si>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</si>
  <si>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</si>
  <si>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</si>
  <si>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</si>
  <si>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</si>
  <si>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</si>
  <si>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</si>
  <si>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</si>
  <si>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</si>
  <si>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</si>
  <si>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</si>
  <si>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</si>
  <si>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</si>
  <si>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</si>
  <si>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</si>
  <si>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</si>
  <si>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</si>
  <si>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</si>
  <si>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</si>
  <si>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</si>
  <si>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</si>
  <si>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</si>
  <si>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</si>
  <si>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</si>
  <si>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</si>
  <si>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</si>
  <si>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</si>
  <si>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</si>
  <si>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</si>
  <si>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</si>
  <si>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</si>
  <si>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</si>
  <si>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</si>
  <si>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</si>
  <si>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</si>
  <si>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</si>
  <si>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</si>
  <si>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</si>
  <si>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</si>
  <si>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</si>
  <si>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</si>
  <si>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</si>
  <si>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</si>
  <si>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</si>
  <si>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</si>
  <si>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</si>
  <si>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</si>
  <si>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</si>
  <si>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</si>
  <si>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</si>
  <si>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</si>
  <si>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</si>
  <si>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</si>
  <si>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</si>
  <si>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</si>
  <si>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</si>
  <si>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</si>
  <si>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</si>
  <si>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</si>
  <si>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</si>
  <si>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</si>
  <si>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</si>
  <si>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</si>
  <si>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</si>
  <si>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</si>
  <si>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</si>
  <si>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</si>
  <si>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</si>
  <si>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</si>
  <si>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</si>
  <si>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</si>
  <si>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</si>
  <si>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</si>
  <si>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</si>
  <si>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</si>
  <si>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</si>
  <si>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</si>
  <si>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</si>
  <si>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</si>
  <si>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</si>
  <si>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</si>
  <si>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</si>
  <si>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</si>
  <si>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</si>
  <si>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</si>
  <si>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</si>
  <si>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</si>
  <si>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</si>
  <si>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</si>
  <si>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</si>
  <si>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</si>
  <si>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</si>
  <si>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</si>
  <si>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</si>
  <si>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</si>
  <si>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</si>
  <si>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</si>
  <si>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</si>
  <si>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</si>
  <si>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</si>
  <si>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</si>
  <si>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</si>
  <si>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</si>
  <si>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</si>
  <si>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</si>
  <si>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</si>
  <si>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</si>
  <si>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</si>
  <si>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</si>
  <si>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</si>
  <si>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</si>
  <si>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</si>
  <si>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</si>
  <si>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</si>
  <si>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</si>
  <si>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</si>
  <si>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</si>
  <si>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</si>
  <si>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</si>
  <si>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</si>
  <si>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</si>
  <si>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</si>
  <si>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</si>
  <si>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</si>
  <si>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</si>
  <si>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</si>
  <si>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</si>
  <si>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</si>
  <si>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</si>
  <si>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</si>
  <si>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</si>
  <si>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</si>
  <si>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</si>
  <si>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</si>
  <si>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</si>
  <si>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</si>
  <si>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</si>
  <si>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</si>
  <si>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</si>
  <si>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</si>
  <si>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</si>
  <si>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</si>
  <si>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</si>
  <si>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</si>
  <si>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</si>
  <si>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</si>
  <si>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</si>
  <si>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</si>
  <si>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</si>
  <si>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</si>
  <si>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</si>
  <si>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</si>
  <si>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</si>
  <si>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</si>
  <si>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</si>
  <si>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</si>
  <si>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</si>
  <si>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</si>
  <si>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</si>
  <si>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</si>
  <si>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</si>
  <si>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</si>
  <si>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</si>
  <si>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</si>
  <si>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</si>
  <si>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</si>
  <si>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</si>
  <si>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</si>
  <si>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</si>
  <si>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</si>
  <si>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</si>
  <si>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</si>
  <si>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</si>
  <si>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</si>
  <si>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</si>
  <si>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</si>
  <si>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</si>
  <si>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</si>
  <si>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</si>
  <si>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</si>
  <si>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</si>
  <si>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</si>
  <si>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</si>
  <si>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</si>
  <si>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</si>
  <si>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</si>
  <si>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</si>
  <si>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</si>
  <si>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</si>
  <si>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</si>
  <si>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</si>
  <si>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</si>
  <si>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</si>
  <si>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</si>
  <si>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</si>
  <si>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</si>
  <si>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</si>
  <si>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</si>
  <si>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</si>
  <si>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</si>
  <si>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</si>
  <si>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</si>
  <si>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</si>
  <si>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</si>
  <si>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</si>
  <si>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</si>
  <si>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</si>
  <si>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</si>
  <si>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</si>
  <si>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</si>
  <si>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</si>
  <si>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</si>
  <si>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</si>
  <si>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</si>
  <si>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</si>
  <si>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</si>
  <si>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</si>
  <si>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</si>
  <si>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</si>
  <si>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</si>
  <si>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</si>
  <si>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</si>
  <si>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</si>
  <si>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</si>
  <si>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</si>
  <si>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</si>
  <si>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</si>
  <si>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</si>
  <si>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</si>
  <si>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</si>
  <si>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</si>
  <si>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</si>
  <si>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</si>
  <si>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</si>
  <si>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</si>
  <si>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</si>
  <si>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</si>
  <si>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</si>
  <si>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</si>
  <si>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</si>
  <si>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</si>
  <si>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</si>
  <si>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</si>
  <si>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</si>
  <si>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</si>
  <si>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</si>
  <si>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</si>
  <si>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</si>
  <si>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</si>
  <si>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</si>
  <si>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</si>
  <si>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</si>
  <si>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</si>
  <si>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</si>
  <si>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</si>
  <si>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</si>
  <si>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</si>
  <si>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</si>
  <si>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</si>
  <si>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</si>
  <si>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</si>
  <si>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</si>
  <si>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</si>
  <si>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</si>
  <si>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</si>
  <si>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</si>
  <si>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</si>
  <si>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</si>
  <si>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</si>
  <si>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</si>
  <si>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</si>
  <si>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</si>
  <si>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</si>
  <si>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</si>
  <si>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</si>
  <si>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</si>
  <si>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</si>
  <si>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</si>
  <si>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</si>
  <si>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</si>
  <si>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</si>
  <si>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</si>
  <si>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</si>
  <si>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</si>
  <si>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</si>
  <si>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</si>
  <si>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</si>
  <si>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</si>
  <si>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</si>
  <si>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</si>
  <si>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</si>
  <si>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</si>
  <si>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</si>
  <si>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</si>
  <si>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</si>
  <si>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</si>
  <si>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</si>
  <si>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</si>
  <si>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</si>
  <si>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</si>
  <si>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</si>
  <si>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</si>
  <si>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</si>
  <si>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</si>
  <si>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</si>
  <si>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</si>
  <si>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</si>
  <si>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</si>
  <si>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</si>
  <si>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</si>
  <si>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</si>
  <si>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</si>
  <si>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</si>
  <si>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</si>
  <si>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</si>
  <si>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</si>
  <si>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</si>
  <si>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</si>
  <si>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</si>
  <si>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</si>
  <si>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</si>
  <si>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</si>
  <si>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</si>
  <si>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</si>
  <si>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</si>
  <si>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</si>
  <si>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</si>
  <si>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</si>
  <si>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</si>
  <si>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</si>
  <si>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</si>
  <si>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</si>
  <si>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</si>
  <si>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</si>
  <si>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</si>
  <si>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</si>
  <si>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</si>
  <si>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</si>
  <si>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</si>
  <si>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</si>
  <si>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</si>
  <si>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</si>
  <si>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</si>
  <si>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</si>
  <si>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</si>
  <si>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</si>
  <si>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</si>
  <si>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</si>
  <si>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</si>
  <si>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</si>
  <si>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</si>
  <si>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</si>
  <si>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</si>
  <si>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</si>
  <si>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</si>
  <si>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</si>
  <si>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</si>
  <si>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</si>
  <si>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</si>
  <si>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</si>
  <si>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</si>
  <si>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</si>
  <si>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</si>
  <si>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</si>
  <si>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</si>
  <si>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</si>
  <si>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</si>
  <si>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</si>
  <si>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</si>
  <si>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</si>
  <si>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</si>
  <si>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</si>
  <si>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</si>
  <si>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</si>
  <si>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</si>
  <si>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</si>
  <si>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</si>
  <si>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</si>
  <si>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</si>
  <si>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</si>
  <si>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</si>
  <si>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</si>
  <si>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</si>
  <si>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</si>
  <si>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</si>
  <si>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</si>
  <si>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</si>
  <si>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</si>
  <si>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</si>
  <si>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</si>
  <si>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</si>
  <si>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</si>
  <si>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</si>
  <si>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</si>
  <si>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</si>
  <si>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</si>
  <si>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</si>
  <si>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</si>
  <si>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</si>
  <si>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</si>
  <si>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</si>
  <si>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</si>
  <si>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</si>
  <si>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</si>
  <si>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</si>
  <si>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</si>
  <si>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</si>
  <si>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</si>
  <si>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</si>
  <si>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</si>
  <si>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</si>
  <si>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</si>
  <si>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</si>
  <si>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</si>
  <si>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</si>
  <si>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</si>
  <si>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</si>
  <si>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</si>
  <si>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</si>
  <si>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</si>
  <si>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</si>
  <si>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</si>
  <si>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</si>
  <si>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</si>
  <si>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</si>
  <si>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</si>
  <si>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</si>
  <si>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</si>
  <si>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</si>
  <si>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</si>
  <si>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</si>
  <si>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</si>
  <si>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</si>
  <si>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</si>
  <si>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</si>
  <si>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</si>
  <si>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</si>
  <si>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</si>
  <si>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</si>
  <si>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</si>
  <si>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</si>
  <si>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</si>
  <si>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</si>
  <si>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</si>
  <si>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</si>
  <si>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</si>
  <si>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</si>
  <si>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</si>
  <si>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</si>
  <si>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</si>
  <si>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</si>
  <si>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</si>
  <si>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</si>
  <si>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</si>
  <si>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</si>
  <si>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</si>
  <si>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</si>
  <si>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</si>
  <si>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</si>
  <si>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</si>
  <si>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</si>
  <si>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</si>
  <si>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</si>
  <si>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</si>
  <si>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</si>
  <si>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</si>
  <si>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</si>
  <si>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</si>
  <si>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</si>
  <si>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</si>
  <si>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</si>
  <si>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</si>
  <si>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</si>
  <si>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</si>
  <si>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</si>
  <si>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</si>
  <si>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</si>
  <si>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</si>
  <si>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</si>
  <si>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</si>
  <si>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</si>
  <si>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</si>
  <si>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</si>
  <si>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</si>
  <si>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</si>
  <si>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</si>
  <si>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</si>
  <si>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</si>
  <si>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</si>
  <si>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</si>
  <si>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</si>
  <si>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</si>
  <si>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</si>
  <si>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</si>
  <si>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</si>
  <si>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</si>
  <si>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</si>
  <si>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</si>
  <si>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</si>
  <si>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</si>
  <si>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</si>
  <si>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</si>
  <si>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</si>
  <si>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</si>
  <si>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</si>
  <si>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</si>
  <si>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</si>
  <si>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</si>
  <si>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</si>
  <si>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</si>
  <si>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</si>
  <si>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</si>
  <si>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</si>
  <si>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</si>
  <si>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</si>
  <si>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</si>
  <si>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</si>
  <si>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</si>
  <si>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</si>
  <si>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</si>
  <si>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</si>
  <si>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</si>
  <si>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</si>
  <si>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</si>
  <si>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</si>
  <si>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</si>
  <si>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</si>
  <si>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</si>
  <si>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</si>
  <si>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</si>
  <si>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</si>
  <si>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</si>
  <si>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</si>
  <si>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</si>
  <si>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</si>
  <si>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</si>
  <si>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</si>
  <si>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</si>
  <si>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</si>
  <si>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</si>
  <si>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</si>
  <si>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</si>
  <si>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</si>
  <si>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</si>
  <si>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</si>
  <si>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</si>
  <si>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</si>
  <si>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</si>
  <si>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</si>
  <si>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</si>
  <si>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</si>
  <si>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</si>
  <si>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</si>
  <si>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</si>
  <si>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</si>
  <si>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</si>
  <si>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</si>
  <si>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</si>
  <si>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</si>
  <si>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</si>
  <si>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</si>
  <si>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</si>
  <si>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</si>
  <si>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</si>
  <si>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</si>
  <si>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</si>
  <si>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</si>
  <si>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</si>
  <si>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</si>
  <si>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</si>
  <si>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</si>
  <si>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</si>
  <si>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</si>
  <si>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</si>
  <si>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</si>
  <si>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</si>
  <si>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</si>
  <si>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</si>
  <si>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</si>
  <si>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</si>
  <si>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</si>
  <si>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</si>
  <si>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</si>
  <si>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</si>
  <si>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</si>
  <si>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</si>
  <si>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</si>
  <si>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</si>
  <si>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</si>
  <si>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</si>
  <si>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</si>
  <si>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</si>
  <si>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</si>
  <si>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</si>
  <si>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</si>
  <si>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</si>
  <si>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</si>
  <si>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</si>
  <si>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</si>
  <si>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</si>
  <si>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</si>
  <si>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</si>
  <si>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</si>
  <si>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</si>
  <si>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</si>
  <si>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</si>
  <si>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</si>
  <si>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</si>
  <si>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</si>
  <si>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</si>
  <si>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</si>
  <si>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</si>
  <si>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</si>
  <si>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</si>
  <si>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</si>
  <si>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</si>
  <si>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</si>
  <si>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</si>
  <si>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</si>
  <si>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</si>
  <si>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</si>
  <si>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</si>
  <si>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</si>
  <si>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</si>
  <si>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</si>
  <si>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</si>
  <si>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</si>
  <si>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</si>
  <si>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</si>
  <si>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</si>
  <si>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</si>
  <si>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</si>
  <si>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</si>
  <si>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</si>
  <si>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</si>
  <si>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</si>
  <si>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</si>
  <si>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</si>
  <si>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</si>
  <si>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</si>
  <si>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</si>
  <si>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</si>
  <si>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</si>
  <si>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</si>
  <si>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</si>
  <si>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</si>
  <si>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</si>
  <si>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</si>
  <si>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</si>
  <si>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</si>
  <si>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</si>
  <si>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</si>
  <si>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</si>
  <si>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</si>
  <si>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</si>
  <si>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</si>
  <si>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</si>
  <si>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</si>
  <si>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</si>
  <si>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</si>
  <si>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</si>
  <si>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</si>
  <si>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</si>
  <si>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</si>
  <si>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</si>
  <si>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</si>
  <si>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</si>
  <si>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</si>
  <si>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</si>
  <si>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</si>
  <si>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</si>
  <si>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</si>
  <si>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</si>
  <si>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</si>
  <si>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</si>
  <si>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</si>
  <si>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</si>
  <si>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</si>
  <si>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</si>
  <si>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</si>
  <si>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</si>
  <si>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</si>
  <si>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</si>
  <si>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</si>
  <si>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</si>
  <si>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</si>
  <si>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</si>
  <si>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</si>
  <si>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</si>
  <si>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</si>
  <si>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</si>
  <si>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</si>
  <si>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</si>
  <si>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</si>
  <si>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</si>
  <si>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</si>
  <si>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</si>
  <si>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</si>
  <si>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</si>
  <si>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</si>
  <si>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</si>
  <si>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</si>
  <si>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</si>
  <si>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</si>
  <si>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</si>
  <si>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</si>
  <si>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</si>
  <si>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</si>
  <si>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</si>
  <si>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</si>
  <si>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</si>
  <si>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</si>
  <si>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</si>
  <si>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</si>
  <si>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</si>
  <si>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</si>
  <si>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</si>
  <si>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</si>
  <si>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</si>
  <si>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</si>
  <si>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</si>
  <si>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</si>
  <si>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</si>
  <si>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</si>
  <si>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</si>
  <si>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</si>
  <si>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</si>
  <si>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</si>
  <si>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</si>
  <si>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</si>
  <si>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</si>
  <si>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</si>
  <si>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</si>
  <si>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</si>
  <si>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</si>
  <si>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</si>
  <si>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</si>
  <si>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</si>
  <si>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</si>
  <si>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</si>
  <si>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</si>
  <si>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</si>
  <si>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</si>
  <si>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</si>
  <si>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</si>
  <si>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</si>
  <si>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</si>
  <si>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</si>
  <si>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</si>
  <si>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</si>
  <si>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</si>
  <si>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</si>
  <si>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</si>
  <si>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</si>
  <si>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</si>
  <si>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</si>
  <si>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</si>
  <si>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</si>
  <si>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</si>
  <si>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</si>
  <si>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</si>
  <si>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</si>
  <si>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</si>
  <si>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</si>
  <si>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</si>
  <si>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</si>
  <si>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</si>
  <si>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</si>
  <si>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</si>
  <si>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</si>
  <si>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</si>
  <si>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</si>
  <si>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</si>
  <si>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</si>
  <si>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</si>
  <si>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</si>
  <si>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</si>
  <si>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</si>
  <si>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</si>
  <si>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</si>
  <si>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</si>
  <si>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</si>
  <si>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</si>
  <si>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</si>
  <si>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</si>
  <si>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</si>
  <si>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</si>
  <si>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</si>
  <si>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</si>
  <si>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</si>
  <si>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</si>
  <si>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</si>
  <si>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</si>
  <si>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</si>
  <si>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</si>
  <si>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</si>
  <si>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</si>
  <si>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</si>
  <si>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</si>
  <si>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</si>
  <si>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</si>
  <si>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</si>
  <si>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</si>
  <si>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</si>
  <si>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</si>
  <si>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</si>
  <si>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</si>
  <si>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</si>
  <si>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</si>
  <si>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</si>
  <si>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</si>
  <si>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</si>
  <si>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</si>
  <si>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</si>
  <si>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</si>
  <si>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</si>
  <si>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</si>
  <si>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</si>
  <si>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</si>
  <si>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</si>
  <si>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</si>
  <si>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</si>
  <si>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</si>
  <si>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</si>
  <si>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</si>
  <si>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</si>
  <si>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</si>
  <si>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</si>
  <si>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</si>
  <si>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</si>
  <si>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</si>
  <si>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</si>
  <si>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</si>
  <si>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</si>
  <si>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</si>
  <si>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</si>
  <si>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</si>
  <si>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</si>
  <si>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</si>
  <si>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</si>
  <si>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</si>
  <si>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</si>
  <si>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</si>
  <si>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</si>
  <si>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</si>
  <si>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</si>
  <si>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</si>
  <si>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</si>
  <si>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</si>
  <si>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</si>
  <si>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</si>
  <si>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</si>
  <si>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</si>
  <si>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</si>
  <si>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</si>
  <si>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</si>
  <si>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</si>
  <si>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</si>
  <si>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</si>
  <si>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</si>
  <si>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</si>
  <si>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</si>
  <si>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</si>
  <si>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</si>
  <si>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</si>
  <si>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</si>
  <si>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</si>
  <si>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</si>
  <si>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</si>
  <si>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</si>
  <si>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</si>
  <si>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</si>
  <si>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</si>
  <si>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</si>
  <si>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</si>
  <si>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</si>
  <si>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</si>
  <si>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</si>
  <si>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</si>
  <si>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</si>
  <si>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</si>
  <si>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</si>
  <si>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</si>
  <si>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</si>
  <si>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</si>
  <si>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</si>
  <si>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</si>
  <si>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</si>
  <si>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</si>
  <si>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</si>
  <si>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</si>
  <si>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</si>
  <si>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</si>
  <si>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</si>
  <si>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</si>
  <si>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</si>
  <si>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</si>
  <si>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</si>
  <si>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</si>
  <si>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</si>
  <si>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</si>
  <si>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</si>
  <si>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</si>
  <si>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</si>
  <si>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</si>
  <si>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</si>
  <si>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</si>
  <si>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</si>
  <si>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</si>
  <si>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</si>
  <si>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</si>
  <si>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</si>
  <si>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</si>
  <si>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</si>
  <si>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</si>
  <si>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</si>
  <si>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</si>
  <si>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</si>
  <si>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</si>
  <si>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</si>
  <si>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</si>
  <si>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</si>
  <si>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</si>
  <si>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</si>
  <si>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</si>
  <si>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</si>
  <si>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</si>
  <si>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</si>
  <si>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</si>
  <si>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</si>
  <si>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</si>
  <si>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</si>
  <si>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</si>
  <si>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</si>
  <si>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</si>
  <si>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</si>
  <si>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</si>
  <si>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</si>
  <si>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</si>
  <si>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</si>
  <si>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</si>
  <si>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</si>
  <si>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</si>
  <si>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</si>
  <si>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</si>
  <si>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</si>
  <si>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</si>
  <si>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</si>
  <si>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</si>
  <si>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</si>
  <si>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</si>
  <si>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</si>
  <si>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</si>
  <si>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</si>
  <si>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</si>
  <si>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</si>
  <si>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</si>
  <si>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</si>
  <si>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</si>
  <si>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</si>
  <si>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</si>
  <si>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</si>
  <si>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</si>
  <si>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</si>
  <si>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</si>
  <si>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</si>
  <si>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</si>
  <si>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</si>
  <si>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</si>
  <si>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</si>
  <si>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</si>
  <si>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</si>
  <si>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</si>
  <si>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</si>
  <si>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</si>
  <si>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</si>
  <si>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</si>
  <si>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</si>
  <si>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</si>
  <si>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</si>
  <si>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</si>
  <si>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</si>
  <si>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</si>
  <si>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</si>
  <si>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</si>
  <si>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</si>
  <si>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</si>
  <si>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</si>
  <si>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</si>
  <si>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</si>
  <si>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</si>
  <si>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</si>
  <si>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</si>
  <si>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</si>
  <si>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</si>
  <si>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</si>
  <si>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</si>
  <si>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</si>
  <si>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</si>
  <si>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</si>
  <si>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</si>
  <si>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</si>
  <si>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</si>
  <si>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</si>
  <si>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</si>
  <si>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</si>
  <si>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</si>
  <si>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</si>
  <si>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</si>
  <si>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</si>
  <si>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</si>
  <si>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</si>
  <si>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</si>
  <si>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</si>
  <si>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</si>
  <si>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</si>
  <si>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</si>
  <si>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</si>
  <si>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</si>
  <si>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</si>
  <si>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</si>
  <si>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</si>
  <si>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</si>
  <si>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</si>
  <si>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</si>
  <si>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</si>
  <si>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</si>
  <si>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</si>
  <si>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</si>
  <si>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</si>
  <si>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</si>
  <si>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</si>
  <si>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</si>
  <si>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</si>
  <si>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</si>
  <si>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</si>
  <si>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</si>
  <si>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</si>
  <si>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</si>
  <si>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</si>
  <si>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</si>
  <si>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</si>
  <si>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</si>
  <si>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</si>
  <si>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</si>
  <si>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</si>
  <si>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</si>
  <si>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</si>
  <si>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</si>
  <si>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</si>
  <si>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</si>
  <si>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</si>
  <si>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</si>
  <si>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</si>
  <si>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</si>
  <si>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</si>
  <si>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</si>
  <si>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</si>
  <si>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</si>
  <si>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</si>
  <si>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</si>
  <si>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</si>
  <si>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</si>
  <si>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</si>
  <si>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</si>
  <si>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</si>
  <si>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</si>
  <si>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</si>
  <si>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</si>
  <si>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</si>
  <si>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</si>
  <si>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</si>
  <si>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</si>
  <si>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</si>
  <si>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</si>
  <si>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</si>
  <si>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</si>
  <si>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</si>
  <si>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</si>
  <si>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</si>
  <si>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</si>
  <si>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</si>
  <si>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</si>
  <si>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</si>
  <si>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</si>
  <si>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</si>
  <si>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</si>
  <si>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</si>
  <si>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</si>
  <si>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</si>
  <si>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</si>
  <si>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</si>
  <si>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</si>
  <si>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</si>
  <si>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</si>
  <si>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</si>
  <si>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</si>
  <si>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</si>
  <si>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</si>
  <si>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</si>
  <si>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</si>
  <si>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</si>
  <si>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</si>
  <si>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</si>
  <si>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</si>
  <si>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</si>
  <si>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</si>
  <si>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</si>
  <si>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</si>
  <si>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</si>
  <si>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</si>
  <si>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</si>
  <si>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</si>
  <si>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</si>
  <si>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</si>
  <si>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</si>
  <si>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</si>
  <si>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</si>
  <si>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</si>
  <si>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</si>
  <si>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</si>
  <si>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</si>
  <si>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</si>
  <si>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</si>
  <si>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</si>
  <si>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</si>
  <si>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</si>
  <si>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</si>
  <si>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</si>
  <si>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</si>
  <si>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</si>
  <si>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</si>
  <si>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</si>
  <si>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</si>
  <si>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</si>
  <si>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</si>
  <si>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</si>
  <si>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</si>
  <si>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</si>
  <si>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</si>
  <si>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</si>
  <si>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</si>
  <si>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</si>
  <si>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</si>
  <si>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</si>
  <si>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</si>
  <si>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</si>
  <si>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</si>
  <si>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</si>
  <si>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</si>
  <si>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</si>
  <si>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</si>
  <si>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</si>
  <si>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</si>
  <si>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</si>
  <si>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</si>
  <si>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</si>
  <si>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</si>
  <si>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</si>
  <si>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</si>
  <si>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</si>
  <si>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</si>
  <si>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</si>
  <si>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</si>
  <si>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</si>
  <si>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</si>
  <si>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</si>
  <si>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</si>
  <si>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</si>
  <si>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</si>
  <si>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</si>
  <si>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</si>
  <si>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</si>
  <si>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</si>
  <si>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</si>
  <si>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</si>
  <si>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</si>
  <si>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</si>
  <si>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</si>
  <si>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</si>
  <si>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</si>
  <si>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</si>
  <si>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</si>
  <si>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</si>
  <si>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</si>
  <si>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</si>
  <si>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</si>
  <si>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</si>
  <si>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</si>
  <si>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</si>
  <si>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</si>
  <si>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</si>
  <si>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</si>
  <si>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</si>
  <si>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</si>
  <si>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</si>
  <si>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</si>
  <si>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</si>
  <si>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</si>
  <si>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</si>
  <si>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</si>
  <si>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</si>
  <si>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</si>
  <si>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</si>
  <si>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</si>
  <si>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</si>
  <si>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</si>
  <si>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</si>
  <si>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</si>
  <si>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</si>
  <si>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</si>
  <si>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</si>
  <si>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</si>
  <si>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</si>
  <si>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</si>
  <si>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</si>
  <si>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</si>
  <si>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</si>
  <si>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</si>
  <si>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</si>
  <si>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</si>
  <si>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</si>
  <si>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</si>
  <si>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</si>
  <si>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</si>
  <si>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</si>
  <si>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</si>
  <si>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</si>
  <si>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</si>
  <si>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</si>
  <si>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</si>
  <si>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</si>
  <si>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</si>
  <si>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</si>
  <si>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</si>
  <si>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</si>
  <si>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</si>
  <si>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</si>
  <si>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</si>
  <si>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</si>
  <si>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</si>
  <si>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</si>
  <si>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</si>
  <si>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</si>
  <si>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</si>
  <si>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</si>
  <si>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</si>
  <si>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</si>
  <si>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</si>
  <si>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</si>
  <si>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</si>
  <si>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</si>
  <si>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</si>
  <si>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</si>
  <si>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</si>
  <si>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</si>
  <si>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</si>
  <si>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</si>
  <si>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</si>
  <si>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</si>
  <si>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</si>
  <si>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</si>
  <si>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</si>
  <si>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</si>
  <si>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</si>
  <si>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</si>
  <si>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</si>
  <si>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</si>
  <si>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</si>
  <si>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</si>
  <si>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</si>
  <si>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</si>
  <si>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</si>
  <si>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</si>
  <si>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</si>
  <si>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</si>
  <si>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</si>
  <si>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</si>
  <si>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</si>
  <si>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</si>
  <si>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</si>
  <si>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</si>
  <si>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</si>
  <si>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</si>
  <si>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</si>
  <si>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</si>
  <si>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</si>
  <si>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</si>
  <si>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</si>
  <si>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</si>
  <si>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</si>
  <si>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</si>
  <si>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</si>
  <si>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</si>
  <si>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</si>
  <si>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</si>
  <si>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</si>
  <si>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</si>
  <si>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</si>
  <si>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</si>
  <si>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</si>
  <si>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</si>
  <si>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</si>
  <si>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</si>
  <si>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</si>
  <si>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</si>
  <si>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</si>
  <si>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</si>
  <si>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</si>
  <si>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</si>
  <si>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</si>
  <si>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</si>
  <si>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</si>
  <si>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</si>
  <si>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</si>
  <si>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</si>
  <si>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</si>
  <si>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</si>
  <si>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</si>
  <si>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</si>
  <si>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</si>
  <si>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</si>
  <si>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</si>
  <si>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</si>
  <si>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</si>
  <si>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</si>
  <si>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</si>
  <si>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</si>
  <si>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</si>
  <si>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</si>
  <si>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</si>
  <si>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</si>
  <si>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</si>
  <si>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</si>
  <si>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</si>
  <si>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</si>
  <si>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</si>
  <si>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</si>
  <si>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</si>
  <si>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</si>
  <si>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</si>
  <si>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</si>
  <si>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</si>
  <si>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</si>
  <si>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</si>
  <si>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</si>
  <si>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</si>
  <si>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</si>
  <si>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</si>
  <si>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</si>
  <si>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</si>
  <si>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</si>
  <si>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</si>
  <si>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</si>
  <si>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</si>
  <si>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</si>
  <si>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</si>
  <si>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</si>
  <si>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</si>
  <si>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</si>
  <si>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</si>
  <si>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</si>
  <si>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</si>
  <si>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</si>
  <si>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</si>
  <si>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</si>
  <si>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</si>
  <si>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</si>
  <si>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</si>
  <si>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</si>
  <si>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</si>
  <si>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</si>
  <si>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</si>
  <si>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</si>
  <si>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</si>
  <si>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</si>
  <si>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</si>
  <si>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</si>
  <si>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</si>
  <si>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</si>
  <si>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</si>
  <si>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</si>
  <si>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</si>
  <si>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</si>
  <si>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</si>
  <si>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</si>
  <si>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</si>
  <si>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</si>
  <si>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</si>
  <si>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</si>
  <si>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</si>
  <si>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</si>
  <si>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</si>
  <si>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</si>
  <si>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</si>
  <si>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</si>
  <si>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</si>
  <si>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</si>
  <si>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</si>
  <si>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</si>
  <si>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</si>
  <si>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</si>
  <si>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</si>
  <si>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</si>
  <si>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</si>
  <si>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</si>
  <si>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</si>
  <si>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</si>
  <si>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</si>
  <si>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</si>
  <si>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</si>
  <si>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</si>
  <si>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</si>
  <si>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</si>
  <si>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</si>
  <si>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</si>
  <si>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</si>
  <si>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</si>
  <si>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</si>
  <si>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</si>
  <si>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</si>
  <si>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</si>
  <si>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</si>
  <si>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</si>
  <si>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</si>
  <si>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</si>
  <si>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</si>
  <si>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</si>
  <si>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</si>
  <si>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</si>
  <si>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</si>
  <si>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</si>
  <si>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</si>
  <si>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</si>
  <si>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</si>
  <si>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</si>
  <si>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</si>
  <si>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</si>
  <si>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</si>
  <si>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</si>
  <si>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</si>
  <si>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</si>
  <si>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</si>
  <si>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</si>
  <si>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</si>
  <si>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</si>
  <si>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</si>
  <si>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</si>
  <si>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</si>
  <si>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</si>
  <si>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</si>
  <si>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</si>
  <si>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</si>
  <si>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</si>
  <si>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</si>
  <si>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</si>
  <si>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</si>
  <si>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</si>
  <si>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</si>
  <si>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</si>
  <si>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</si>
  <si>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</si>
  <si>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</si>
  <si>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</si>
  <si>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</si>
  <si>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</si>
  <si>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</si>
  <si>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</si>
  <si>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</si>
  <si>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</si>
  <si>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</si>
  <si>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</si>
  <si>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</si>
  <si>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</si>
  <si>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</si>
  <si>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</si>
  <si>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</si>
  <si>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</si>
  <si>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</si>
  <si>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</si>
  <si>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</si>
  <si>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</si>
  <si>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</si>
  <si>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</si>
  <si>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</si>
  <si>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</si>
  <si>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</si>
  <si>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</si>
  <si>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</si>
  <si>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</si>
  <si>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</si>
  <si>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</si>
  <si>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</si>
  <si>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</si>
  <si>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</si>
  <si>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</si>
  <si>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</si>
  <si>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</si>
  <si>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</si>
  <si>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</si>
  <si>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</si>
  <si>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</si>
  <si>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</si>
  <si>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</si>
  <si>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</si>
  <si>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</si>
  <si>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</si>
  <si>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</si>
  <si>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</si>
  <si>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</si>
  <si>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</si>
  <si>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</si>
  <si>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</si>
  <si>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</si>
  <si>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</si>
  <si>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</si>
  <si>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</si>
  <si>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</si>
  <si>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</si>
  <si>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</si>
  <si>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</si>
  <si>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</si>
  <si>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</si>
  <si>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</si>
  <si>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</si>
  <si>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</si>
  <si>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</si>
  <si>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</si>
  <si>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</si>
  <si>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</si>
  <si>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</si>
  <si>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</si>
  <si>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</si>
  <si>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</si>
  <si>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</si>
  <si>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</si>
  <si>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</si>
  <si>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</si>
  <si>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</si>
  <si>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</si>
  <si>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</si>
  <si>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</si>
  <si>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</si>
  <si>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</si>
  <si>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</si>
  <si>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</si>
  <si>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</si>
  <si>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</si>
  <si>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</si>
  <si>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</si>
  <si>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</si>
  <si>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</si>
  <si>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</si>
  <si>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</si>
  <si>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</si>
  <si>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</si>
  <si>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</si>
  <si>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</si>
  <si>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</si>
  <si>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</si>
  <si>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</si>
  <si>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</si>
  <si>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</si>
  <si>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</si>
  <si>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</si>
  <si>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</si>
  <si>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</si>
  <si>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</si>
  <si>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</si>
  <si>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</si>
  <si>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</si>
  <si>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</si>
  <si>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</si>
  <si>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</si>
  <si>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</si>
  <si>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</si>
  <si>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</si>
  <si>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</si>
  <si>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</si>
  <si>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</si>
  <si>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</si>
  <si>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</si>
  <si>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</si>
  <si>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</si>
  <si>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</si>
  <si>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</si>
  <si>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</si>
  <si>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</si>
  <si>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</si>
  <si>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</si>
  <si>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</si>
  <si>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</si>
  <si>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</si>
  <si>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</si>
  <si>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</si>
  <si>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</si>
  <si>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</si>
  <si>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</si>
  <si>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</si>
  <si>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</si>
  <si>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</si>
  <si>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</si>
  <si>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</si>
  <si>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</si>
  <si>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</si>
  <si>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</si>
  <si>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</si>
  <si>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</si>
  <si>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</si>
  <si>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</si>
  <si>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</si>
  <si>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</si>
  <si>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</si>
  <si>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</si>
  <si>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</si>
  <si>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</si>
  <si>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</si>
  <si>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</si>
  <si>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</si>
  <si>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</si>
  <si>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</si>
  <si>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</si>
  <si>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</si>
  <si>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</si>
  <si>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</si>
  <si>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</si>
  <si>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</si>
  <si>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</si>
  <si>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</si>
  <si>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</si>
  <si>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</si>
  <si>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</si>
  <si>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</si>
  <si>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</si>
  <si>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</si>
  <si>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</si>
  <si>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</si>
  <si>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</si>
  <si>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</si>
  <si>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</si>
  <si>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</si>
  <si>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</si>
  <si>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</si>
  <si>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</si>
  <si>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</si>
  <si>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</si>
  <si>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</si>
  <si>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</si>
  <si>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</si>
  <si>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</si>
  <si>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</si>
  <si>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</si>
  <si>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</si>
  <si>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</si>
  <si>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</si>
  <si>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</si>
  <si>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</si>
  <si>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</si>
  <si>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</si>
  <si>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</si>
  <si>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</si>
  <si>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</si>
  <si>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</si>
  <si>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</si>
  <si>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</si>
  <si>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</si>
  <si>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</si>
  <si>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</si>
  <si>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</si>
  <si>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</si>
  <si>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</si>
  <si>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</si>
  <si>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</si>
  <si>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</si>
  <si>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</si>
  <si>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</si>
  <si>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</si>
  <si>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</si>
  <si>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</si>
  <si>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</si>
  <si>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</si>
  <si>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</si>
  <si>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</si>
  <si>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</si>
  <si>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</si>
  <si>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</si>
  <si>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</si>
  <si>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</si>
  <si>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</si>
  <si>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</si>
  <si>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</si>
  <si>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</si>
  <si>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</si>
  <si>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</si>
  <si>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</si>
  <si>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</si>
  <si>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</si>
  <si>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</si>
  <si>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</si>
  <si>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</si>
  <si>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</si>
  <si>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</si>
  <si>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</si>
  <si>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</si>
  <si>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</si>
  <si>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</si>
  <si>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</si>
  <si>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</si>
  <si>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</si>
  <si>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</si>
  <si>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</si>
  <si>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</si>
  <si>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</si>
  <si>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</si>
  <si>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</si>
  <si>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</si>
  <si>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</si>
  <si>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</si>
  <si>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</si>
  <si>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</si>
  <si>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</si>
  <si>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</si>
  <si>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</si>
  <si>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</si>
  <si>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</si>
  <si>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</si>
  <si>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</si>
  <si>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</si>
  <si>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</si>
  <si>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</si>
  <si>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</si>
  <si>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</si>
  <si>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</si>
  <si>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</si>
  <si>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</si>
  <si>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</si>
  <si>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</si>
  <si>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</si>
  <si>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</si>
  <si>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</si>
  <si>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</si>
  <si>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</si>
  <si>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</si>
  <si>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</si>
  <si>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</si>
  <si>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</si>
  <si>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</si>
  <si>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</si>
  <si>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</si>
  <si>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</si>
  <si>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</si>
  <si>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</si>
  <si>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</si>
  <si>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</si>
  <si>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</si>
  <si>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</si>
  <si>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</si>
  <si>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</si>
  <si>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</si>
  <si>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</si>
  <si>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</si>
  <si>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</si>
  <si>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</si>
  <si>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</si>
  <si>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</si>
  <si>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</si>
  <si>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</si>
  <si>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</si>
  <si>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</si>
  <si>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</si>
  <si>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</si>
  <si>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</si>
  <si>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</si>
  <si>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</si>
  <si>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</si>
  <si>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</si>
  <si>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</si>
  <si>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</si>
  <si>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</si>
  <si>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</si>
  <si>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</si>
  <si>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</si>
  <si>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</si>
  <si>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</si>
  <si>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</si>
  <si>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</si>
  <si>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</si>
  <si>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</si>
  <si>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</si>
  <si>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</si>
  <si>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</si>
  <si>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</si>
  <si>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</si>
  <si>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</si>
  <si>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</si>
  <si>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</si>
  <si>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</si>
  <si>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</si>
  <si>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</si>
  <si>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</si>
  <si>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</si>
  <si>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</si>
  <si>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</si>
  <si>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</si>
  <si>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</si>
  <si>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</si>
  <si>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</si>
  <si>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</si>
  <si>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</si>
  <si>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</si>
  <si>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</si>
  <si>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</si>
  <si>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</si>
  <si>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</si>
  <si>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</si>
  <si>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</si>
  <si>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</si>
  <si>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</si>
  <si>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</si>
  <si>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</si>
  <si>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</si>
  <si>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</si>
  <si>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</si>
  <si>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</si>
  <si>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</si>
  <si>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</si>
  <si>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</si>
  <si>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</si>
  <si>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</si>
  <si>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</si>
  <si>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</si>
  <si>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</si>
  <si>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</si>
  <si>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</si>
  <si>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</si>
  <si>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</si>
  <si>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</si>
  <si>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</si>
  <si>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</si>
  <si>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</si>
  <si>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</si>
  <si>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</si>
  <si>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</si>
  <si>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</si>
  <si>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</si>
  <si>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</si>
  <si>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</si>
  <si>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</si>
  <si>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</si>
  <si>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</si>
  <si>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</si>
  <si>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</si>
  <si>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</si>
  <si>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</si>
  <si>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</si>
  <si>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</si>
  <si>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</si>
  <si>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</si>
  <si>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</si>
  <si>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</si>
  <si>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</si>
  <si>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</si>
  <si>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</si>
  <si>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</si>
  <si>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</si>
  <si>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</si>
  <si>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</si>
  <si>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</si>
  <si>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</si>
  <si>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</si>
  <si>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</si>
  <si>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</si>
  <si>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</si>
  <si>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</si>
  <si>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</si>
  <si>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</si>
  <si>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</si>
  <si>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</si>
  <si>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</si>
  <si>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</si>
  <si>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</si>
  <si>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</si>
  <si>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</si>
  <si>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</si>
  <si>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</si>
  <si>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</si>
  <si>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</si>
  <si>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</si>
  <si>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</si>
  <si>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</si>
  <si>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</si>
  <si>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</si>
  <si>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</si>
  <si>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</si>
  <si>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</si>
  <si>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</si>
  <si>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</si>
  <si>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</si>
  <si>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</si>
  <si>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</si>
  <si>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</si>
  <si>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</si>
  <si>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</si>
  <si>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</si>
  <si>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</si>
  <si>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</si>
  <si>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</si>
  <si>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</si>
  <si>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</si>
  <si>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</si>
  <si>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</si>
  <si>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</si>
  <si>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</si>
  <si>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</si>
  <si>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</si>
  <si>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</si>
  <si>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</si>
  <si>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</si>
  <si>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</si>
  <si>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</si>
  <si>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</si>
  <si>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</si>
  <si>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</si>
  <si>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</si>
  <si>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</si>
  <si>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</si>
  <si>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</si>
  <si>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</si>
  <si>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</si>
  <si>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</si>
  <si>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</si>
  <si>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</si>
  <si>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</si>
  <si>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</si>
  <si>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</si>
  <si>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</si>
  <si>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</si>
  <si>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</si>
  <si>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</si>
  <si>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</si>
  <si>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</si>
  <si>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</si>
  <si>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</si>
  <si>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</si>
  <si>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</si>
  <si>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</si>
  <si>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</si>
  <si>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</si>
  <si>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</si>
  <si>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</si>
  <si>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</si>
  <si>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</si>
  <si>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</si>
  <si>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</si>
  <si>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</si>
  <si>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</si>
  <si>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</si>
  <si>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</si>
  <si>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</si>
  <si>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</si>
  <si>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</si>
  <si>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</si>
  <si>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</si>
  <si>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</si>
  <si>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</si>
  <si>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</si>
  <si>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</si>
  <si>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</si>
  <si>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</si>
  <si>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</si>
  <si>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</si>
  <si>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</si>
  <si>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</si>
  <si>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</si>
  <si>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</si>
  <si>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</si>
  <si>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</si>
  <si>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</si>
  <si>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</si>
  <si>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</si>
  <si>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</si>
  <si>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</si>
  <si>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</si>
  <si>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</si>
  <si>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</si>
  <si>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</si>
  <si>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</si>
  <si>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</si>
  <si>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</si>
  <si>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</si>
  <si>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</si>
  <si>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</si>
  <si>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</si>
  <si>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</si>
  <si>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</si>
  <si>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</si>
  <si>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</si>
  <si>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</si>
  <si>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</si>
  <si>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</si>
  <si>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</si>
  <si>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</si>
  <si>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</si>
  <si>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</si>
  <si>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</si>
  <si>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</si>
  <si>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</si>
  <si>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</si>
  <si>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</si>
  <si>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</si>
  <si>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</si>
  <si>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</si>
  <si>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</si>
  <si>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</si>
  <si>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</si>
  <si>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</si>
  <si>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</si>
  <si>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</si>
  <si>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</si>
  <si>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</si>
  <si>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</si>
  <si>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</si>
  <si>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</si>
  <si>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</si>
  <si>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</si>
  <si>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</si>
  <si>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</si>
  <si>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</si>
  <si>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</si>
  <si>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</si>
  <si>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</si>
  <si>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</si>
  <si>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</si>
  <si>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</si>
  <si>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</si>
  <si>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</si>
  <si>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</si>
  <si>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</si>
  <si>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</si>
  <si>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</si>
  <si>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</si>
  <si>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</si>
  <si>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</si>
  <si>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</si>
  <si>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</si>
  <si>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</si>
  <si>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</si>
  <si>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</si>
  <si>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</si>
  <si>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</si>
  <si>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</si>
  <si>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</si>
  <si>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</si>
  <si>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</si>
  <si>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</si>
  <si>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</si>
  <si>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</si>
  <si>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</si>
  <si>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</si>
  <si>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</si>
  <si>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</si>
  <si>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</si>
  <si>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</si>
  <si>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</si>
  <si>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</si>
  <si>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</si>
  <si>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</si>
  <si>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</si>
  <si>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</si>
  <si>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</si>
  <si>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</si>
  <si>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</si>
  <si>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</si>
  <si>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</si>
  <si>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</si>
  <si>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</si>
  <si>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</si>
  <si>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</si>
  <si>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</si>
  <si>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</si>
  <si>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</si>
  <si>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</si>
  <si>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</si>
  <si>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</si>
  <si>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</si>
  <si>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</si>
  <si>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</si>
  <si>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</si>
  <si>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</si>
  <si>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</si>
  <si>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</si>
  <si>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</si>
  <si>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</si>
  <si>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</si>
  <si>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</si>
  <si>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</si>
  <si>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</si>
  <si>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</si>
  <si>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</si>
  <si>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</si>
  <si>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</si>
  <si>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</si>
  <si>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</si>
  <si>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</si>
  <si>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</si>
  <si>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</si>
  <si>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</si>
  <si>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</si>
  <si>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</si>
  <si>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</si>
  <si>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</si>
  <si>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</si>
  <si>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</si>
  <si>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</si>
  <si>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</si>
  <si>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</si>
  <si>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</si>
  <si>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</si>
  <si>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</si>
  <si>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</si>
  <si>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</si>
  <si>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</si>
  <si>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</si>
  <si>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</si>
  <si>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</si>
  <si>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</si>
  <si>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</si>
  <si>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</si>
  <si>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</si>
  <si>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</si>
  <si>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</si>
  <si>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</si>
  <si>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</si>
  <si>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</si>
  <si>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</si>
  <si>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</si>
  <si>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</si>
  <si>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</si>
  <si>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</si>
  <si>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</si>
  <si>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</si>
  <si>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</si>
  <si>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</si>
  <si>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</si>
  <si>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</si>
  <si>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</si>
  <si>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</si>
  <si>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</si>
  <si>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</si>
  <si>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</si>
  <si>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</si>
  <si>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</si>
  <si>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</si>
  <si>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</si>
  <si>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</si>
  <si>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</si>
  <si>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</si>
  <si>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</si>
  <si>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</si>
  <si>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</si>
  <si>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</si>
  <si>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</si>
  <si>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</si>
  <si>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</si>
  <si>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</si>
  <si>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</si>
  <si>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</si>
  <si>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</si>
  <si>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</si>
  <si>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</si>
  <si>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</si>
  <si>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</si>
  <si>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</si>
  <si>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</si>
  <si>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</si>
  <si>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</si>
  <si>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</si>
  <si>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</si>
  <si>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</si>
  <si>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</si>
  <si>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</si>
  <si>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</si>
  <si>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</si>
  <si>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</si>
  <si>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</si>
  <si>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</si>
  <si>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</si>
  <si>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</si>
  <si>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</si>
  <si>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</si>
  <si>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</si>
  <si>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</si>
  <si>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</si>
  <si>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</si>
  <si>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</si>
  <si>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</si>
  <si>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</si>
  <si>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</si>
  <si>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</si>
  <si>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</si>
  <si>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</si>
  <si>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</si>
  <si>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</si>
  <si>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</si>
  <si>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</si>
  <si>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</si>
  <si>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</si>
  <si>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</si>
  <si>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</si>
  <si>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</si>
  <si>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</si>
  <si>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</si>
  <si>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</si>
  <si>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</si>
  <si>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</si>
  <si>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</si>
  <si>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</si>
  <si>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</si>
  <si>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</si>
  <si>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</si>
  <si>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</si>
  <si>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</si>
  <si>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</si>
  <si>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</si>
  <si>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</si>
  <si>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</si>
  <si>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</si>
  <si>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</si>
  <si>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</si>
  <si>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</si>
  <si>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</si>
  <si>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</si>
  <si>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</si>
  <si>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</si>
  <si>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</si>
  <si>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</si>
  <si>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</si>
  <si>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</si>
  <si>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</si>
  <si>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</si>
  <si>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</si>
  <si>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</si>
  <si>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</si>
  <si>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</si>
  <si>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</si>
  <si>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</si>
  <si>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</si>
  <si>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</si>
  <si>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</si>
  <si>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</si>
  <si>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</si>
  <si>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</si>
  <si>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</si>
  <si>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</si>
  <si>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</si>
  <si>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</si>
  <si>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</si>
  <si>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</si>
  <si>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</si>
  <si>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</si>
  <si>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</si>
  <si>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</si>
  <si>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</si>
  <si>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</si>
  <si>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</si>
  <si>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</si>
  <si>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</si>
  <si>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</si>
  <si>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</si>
  <si>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</si>
  <si>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</si>
  <si>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</si>
  <si>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</si>
  <si>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</si>
  <si>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</si>
  <si>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</si>
  <si>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</si>
  <si>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</si>
  <si>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</si>
  <si>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</si>
  <si>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</si>
  <si>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</si>
  <si>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</si>
  <si>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</si>
  <si>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</si>
  <si>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</si>
  <si>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</si>
  <si>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</si>
  <si>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</si>
  <si>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</si>
  <si>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</si>
  <si>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</si>
  <si>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</si>
  <si>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</si>
  <si>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</si>
  <si>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</si>
  <si>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</si>
  <si>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</si>
  <si>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</si>
  <si>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</si>
  <si>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</si>
  <si>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</si>
  <si>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</si>
  <si>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</si>
  <si>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</si>
  <si>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</si>
  <si>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</si>
  <si>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</si>
  <si>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</si>
  <si>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</si>
  <si>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</si>
  <si>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</si>
  <si>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</si>
  <si>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</si>
  <si>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</si>
  <si>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</si>
  <si>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</si>
  <si>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</si>
  <si>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</si>
  <si>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</si>
  <si>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</si>
  <si>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</si>
  <si>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</si>
  <si>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</si>
  <si>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</si>
  <si>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</si>
  <si>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</si>
  <si>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</si>
  <si>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</si>
  <si>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</si>
  <si>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</si>
  <si>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</si>
  <si>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</si>
  <si>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</si>
  <si>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</si>
  <si>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</si>
  <si>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</si>
  <si>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</si>
  <si>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</si>
  <si>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</si>
  <si>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</si>
  <si>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</si>
  <si>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</si>
  <si>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</si>
  <si>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</si>
  <si>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</si>
  <si>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</si>
  <si>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</si>
  <si>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</si>
  <si>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</si>
  <si>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</si>
  <si>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</si>
  <si>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</si>
  <si>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</si>
  <si>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</si>
  <si>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</si>
  <si>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</si>
  <si>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</si>
  <si>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</si>
  <si>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</si>
  <si>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</si>
  <si>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</si>
  <si>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</si>
  <si>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</si>
  <si>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</si>
  <si>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</si>
  <si>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</si>
  <si>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</si>
  <si>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</si>
  <si>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</si>
  <si>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</si>
  <si>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</si>
  <si>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</si>
  <si>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</si>
  <si>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</si>
  <si>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</si>
  <si>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</si>
  <si>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</si>
  <si>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</si>
  <si>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</si>
  <si>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</si>
  <si>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</si>
  <si>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</si>
  <si>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</si>
  <si>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</si>
  <si>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</si>
  <si>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</si>
  <si>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</si>
  <si>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</si>
  <si>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</si>
  <si>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</si>
  <si>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</si>
  <si>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</si>
  <si>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</si>
  <si>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</si>
  <si>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</si>
  <si>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</si>
  <si>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</si>
  <si>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</si>
  <si>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</si>
  <si>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</si>
  <si>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</si>
  <si>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</si>
  <si>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</si>
  <si>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</si>
  <si>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</si>
  <si>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</si>
  <si>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</si>
  <si>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</si>
  <si>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</si>
  <si>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</si>
  <si>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</si>
  <si>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</si>
  <si>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</si>
  <si>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</si>
  <si>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</si>
  <si>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</si>
  <si>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</si>
  <si>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</si>
  <si>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</si>
  <si>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</si>
  <si>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</si>
  <si>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</si>
  <si>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</si>
  <si>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</si>
  <si>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</si>
  <si>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</si>
  <si>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</si>
  <si>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</si>
  <si>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</si>
  <si>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</si>
  <si>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</si>
  <si>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</si>
  <si>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</si>
  <si>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</si>
  <si>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</si>
  <si>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</si>
  <si>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</si>
  <si>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</si>
  <si>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</si>
  <si>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</si>
  <si>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</si>
  <si>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</si>
  <si>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</si>
  <si>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</si>
  <si>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</si>
  <si>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</si>
  <si>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</si>
  <si>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</si>
  <si>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</si>
  <si>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</si>
  <si>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</si>
  <si>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</si>
  <si>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</si>
  <si>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</si>
  <si>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</si>
  <si>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</si>
  <si>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</si>
  <si>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</si>
  <si>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</si>
  <si>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</si>
  <si>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</si>
  <si>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</si>
  <si>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</si>
  <si>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</si>
  <si>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</si>
  <si>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</si>
  <si>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</si>
  <si>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</si>
  <si>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</si>
  <si>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</si>
  <si>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</si>
  <si>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</si>
  <si>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</si>
  <si>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</si>
  <si>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</si>
  <si>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</si>
  <si>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</si>
  <si>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</si>
  <si>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</si>
  <si>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</si>
  <si>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</si>
  <si>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</si>
  <si>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</si>
  <si>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</si>
  <si>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</si>
  <si>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</si>
  <si>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</si>
  <si>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</si>
  <si>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</si>
  <si>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</si>
  <si>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</si>
  <si>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</si>
  <si>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</si>
  <si>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</si>
  <si>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</si>
  <si>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</si>
  <si>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</si>
  <si>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</si>
  <si>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</si>
  <si>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</si>
  <si>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</si>
  <si>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</si>
  <si>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</si>
  <si>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</si>
  <si>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</si>
  <si>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</si>
  <si>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</si>
  <si>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</si>
  <si>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</si>
  <si>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</si>
  <si>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</si>
  <si>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</si>
  <si>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</si>
  <si>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</si>
  <si>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</si>
  <si>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</si>
  <si>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</si>
  <si>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</si>
  <si>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</si>
  <si>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</si>
  <si>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</si>
  <si>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</si>
  <si>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</si>
  <si>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</si>
  <si>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</si>
  <si>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</si>
  <si>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</si>
  <si>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</si>
  <si>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</si>
  <si>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</si>
  <si>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</si>
  <si>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</si>
  <si>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</si>
  <si>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</si>
  <si>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</si>
  <si>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</si>
  <si>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</si>
  <si>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</si>
  <si>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</si>
  <si>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</si>
  <si>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</si>
  <si>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</si>
  <si>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</si>
  <si>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</si>
  <si>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</si>
  <si>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</si>
  <si>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</si>
  <si>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</si>
  <si>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</si>
  <si>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</si>
  <si>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</si>
  <si>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</si>
  <si>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</si>
  <si>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</si>
  <si>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</si>
  <si>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</si>
  <si>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</si>
  <si>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</si>
  <si>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</si>
  <si>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</si>
  <si>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</si>
  <si>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</si>
  <si>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</si>
  <si>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</si>
  <si>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</si>
  <si>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</si>
  <si>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</si>
  <si>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</si>
  <si>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</si>
  <si>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</si>
  <si>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</si>
  <si>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</si>
  <si>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</si>
  <si>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</si>
  <si>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</si>
  <si>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</si>
  <si>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</si>
  <si>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</si>
  <si>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</si>
  <si>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</si>
  <si>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</si>
  <si>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</si>
  <si>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</si>
  <si>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</si>
  <si>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</si>
  <si>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</si>
  <si>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</si>
  <si>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</si>
  <si>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</si>
  <si>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</si>
  <si>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</si>
  <si>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</si>
  <si>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</si>
  <si>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</si>
  <si>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</si>
  <si>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</si>
  <si>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</si>
  <si>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</si>
  <si>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</si>
  <si>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</si>
  <si>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</si>
  <si>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</si>
  <si>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</si>
  <si>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</si>
  <si>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</si>
  <si>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</si>
  <si>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</si>
  <si>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</si>
  <si>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</si>
  <si>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</si>
  <si>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</si>
  <si>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</si>
  <si>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</si>
  <si>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</si>
  <si>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</si>
  <si>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</si>
  <si>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</si>
  <si>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</si>
  <si>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</si>
  <si>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</si>
  <si>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</si>
  <si>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</si>
  <si>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</si>
  <si>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</si>
  <si>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</si>
  <si>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</si>
  <si>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</si>
  <si>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</si>
  <si>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</si>
  <si>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</si>
  <si>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</si>
  <si>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</si>
  <si>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</si>
  <si>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</si>
  <si>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</si>
  <si>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</si>
  <si>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</si>
  <si>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</si>
  <si>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</si>
  <si>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</si>
  <si>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</si>
  <si>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</si>
  <si>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</si>
  <si>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</si>
  <si>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</si>
  <si>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</si>
  <si>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</si>
  <si>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</si>
  <si>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</si>
  <si>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</si>
  <si>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</si>
  <si>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</si>
  <si>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</si>
  <si>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</si>
  <si>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</si>
  <si>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</si>
  <si>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</si>
  <si>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</si>
  <si>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</si>
  <si>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</si>
  <si>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</si>
  <si>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</si>
  <si>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</si>
  <si>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</si>
  <si>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</si>
  <si>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</si>
  <si>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</si>
  <si>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</si>
  <si>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</si>
  <si>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</si>
  <si>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</si>
  <si>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</si>
  <si>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</si>
  <si>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</si>
  <si>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</si>
  <si>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</si>
  <si>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</si>
  <si>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</si>
  <si>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</si>
  <si>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</si>
  <si>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</si>
  <si>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</si>
  <si>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</si>
  <si>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</si>
  <si>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</si>
  <si>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</si>
  <si>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</si>
  <si>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</si>
  <si>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</si>
  <si>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</si>
  <si>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</si>
  <si>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</si>
  <si>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</si>
  <si>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</si>
  <si>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</si>
  <si>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</si>
  <si>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</si>
  <si>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</si>
  <si>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</si>
  <si>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</si>
  <si>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</si>
  <si>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</si>
  <si>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</si>
  <si>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</si>
  <si>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</si>
  <si>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</si>
  <si>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</si>
  <si>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</si>
  <si>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</si>
  <si>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</si>
  <si>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</si>
  <si>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</si>
  <si>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</si>
  <si>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</si>
  <si>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</si>
  <si>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</si>
  <si>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</si>
  <si>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</si>
  <si>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</si>
  <si>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</si>
  <si>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</si>
  <si>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</si>
  <si>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</si>
  <si>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</si>
  <si>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</si>
  <si>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</si>
  <si>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</si>
  <si>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</si>
  <si>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</si>
  <si>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</si>
  <si>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</si>
  <si>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</si>
  <si>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</si>
  <si>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</si>
  <si>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</si>
  <si>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</si>
  <si>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</si>
  <si>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</si>
  <si>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</si>
  <si>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</si>
  <si>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</si>
  <si>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</si>
  <si>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</si>
  <si>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</si>
  <si>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</si>
  <si>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</si>
  <si>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</si>
  <si>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</si>
  <si>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</si>
  <si>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</si>
  <si>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</si>
  <si>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</si>
  <si>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</si>
  <si>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</si>
  <si>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</si>
  <si>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</si>
  <si>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</si>
  <si>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</si>
  <si>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</si>
  <si>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</si>
  <si>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</si>
  <si>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</si>
  <si>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</si>
  <si>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</si>
  <si>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</si>
  <si>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</si>
  <si>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</si>
  <si>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</si>
  <si>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</si>
  <si>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</si>
  <si>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</si>
  <si>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</si>
  <si>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</si>
  <si>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</si>
  <si>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</si>
  <si>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</si>
  <si>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</si>
  <si>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</si>
  <si>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</si>
  <si>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</si>
  <si>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</si>
  <si>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</si>
  <si>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</si>
  <si>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</si>
  <si>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</si>
  <si>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</si>
  <si>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</si>
  <si>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</si>
  <si>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</si>
  <si>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</si>
  <si>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</si>
  <si>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</si>
  <si>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</si>
  <si>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</si>
  <si>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</si>
  <si>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</si>
  <si>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</si>
  <si>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</si>
  <si>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</si>
  <si>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</si>
  <si>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</si>
  <si>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</si>
  <si>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</si>
  <si>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</si>
  <si>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</si>
  <si>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</si>
  <si>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</si>
  <si>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</si>
  <si>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</si>
  <si>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</si>
  <si>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</si>
  <si>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</si>
  <si>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</si>
  <si>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</si>
  <si>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</si>
  <si>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</si>
  <si>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</si>
  <si>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</si>
  <si>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</si>
  <si>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</si>
  <si>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</si>
  <si>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</si>
  <si>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</si>
  <si>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</si>
  <si>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</si>
  <si>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</si>
  <si>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</si>
  <si>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</si>
  <si>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</si>
  <si>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</si>
  <si>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</si>
  <si>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</si>
  <si>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</si>
  <si>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</si>
  <si>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</si>
  <si>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</si>
  <si>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</si>
  <si>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</si>
  <si>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</si>
  <si>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</si>
  <si>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</si>
  <si>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</si>
  <si>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</si>
  <si>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</si>
  <si>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</si>
  <si>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</si>
  <si>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</si>
  <si>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</si>
  <si>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</si>
  <si>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</si>
  <si>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</si>
  <si>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</si>
  <si>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</si>
  <si>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</si>
  <si>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</si>
  <si>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</si>
  <si>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</si>
  <si>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</si>
  <si>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</si>
  <si>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</si>
  <si>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</si>
  <si>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</si>
  <si>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</si>
  <si>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</si>
  <si>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</si>
  <si>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</si>
  <si>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</si>
  <si>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</si>
  <si>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</si>
  <si>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</si>
  <si>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</si>
  <si>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</si>
  <si>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</si>
  <si>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</si>
  <si>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</si>
  <si>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</si>
  <si>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</si>
  <si>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</si>
  <si>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</si>
  <si>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</si>
  <si>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</si>
  <si>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</si>
  <si>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</si>
  <si>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</si>
  <si>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</si>
  <si>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</si>
  <si>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</si>
  <si>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</si>
  <si>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</si>
  <si>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</si>
  <si>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</si>
  <si>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</si>
  <si>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</si>
  <si>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</si>
  <si>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</si>
  <si>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</si>
  <si>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</si>
  <si>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</si>
  <si>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</si>
  <si>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</si>
  <si>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</si>
  <si>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</si>
  <si>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</si>
  <si>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</si>
  <si>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</si>
  <si>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</si>
  <si>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</si>
  <si>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</si>
  <si>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</si>
  <si>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</si>
  <si>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</si>
  <si>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</si>
  <si>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</si>
  <si>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</si>
  <si>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</si>
  <si>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</si>
  <si>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</si>
  <si>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</si>
  <si>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</si>
  <si>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</si>
  <si>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</si>
  <si>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</si>
  <si>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</si>
  <si>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</si>
  <si>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</si>
  <si>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</si>
  <si>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</si>
  <si>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</si>
  <si>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</si>
  <si>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</si>
  <si>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</si>
  <si>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</si>
  <si>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</si>
  <si>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</si>
  <si>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</si>
  <si>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</si>
  <si>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</si>
  <si>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</si>
  <si>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</si>
  <si>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</si>
  <si>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</si>
  <si>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</si>
  <si>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</si>
  <si>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</si>
  <si>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</si>
  <si>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</si>
  <si>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</si>
  <si>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</si>
  <si>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</si>
  <si>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</si>
  <si>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</si>
  <si>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</si>
  <si>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</si>
  <si>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</si>
  <si>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</si>
  <si>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</si>
  <si>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</si>
  <si>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</si>
  <si>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</si>
  <si>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</si>
  <si>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</si>
  <si>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</si>
  <si>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</si>
  <si>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</si>
  <si>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</si>
  <si>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</si>
  <si>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</si>
  <si>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</si>
  <si>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</si>
  <si>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</si>
  <si>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</si>
  <si>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</si>
  <si>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</si>
  <si>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</si>
  <si>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</si>
  <si>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</si>
  <si>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</si>
  <si>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</si>
  <si>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</si>
  <si>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</si>
  <si>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</si>
  <si>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</si>
  <si>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</si>
  <si>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</si>
  <si>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</si>
  <si>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</si>
  <si>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</si>
  <si>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</si>
  <si>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</si>
  <si>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</si>
  <si>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</si>
  <si>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</si>
  <si>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</si>
  <si>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</si>
  <si>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</si>
  <si>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</si>
  <si>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</si>
  <si>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</si>
  <si>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</si>
  <si>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</si>
  <si>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</si>
  <si>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</si>
  <si>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</si>
  <si>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</si>
  <si>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</si>
  <si>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</si>
  <si>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</si>
  <si>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</si>
  <si>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</si>
  <si>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</si>
  <si>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</si>
  <si>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</si>
  <si>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</si>
  <si>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</si>
  <si>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</si>
  <si>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</si>
  <si>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</si>
  <si>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</si>
  <si>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</si>
  <si>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</si>
  <si>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</si>
  <si>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</si>
  <si>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</si>
  <si>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</si>
  <si>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</si>
  <si>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</si>
  <si>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</si>
  <si>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</si>
  <si>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</si>
  <si>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</si>
  <si>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</si>
  <si>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</si>
  <si>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</si>
  <si>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</si>
  <si>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</si>
  <si>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</si>
  <si>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</si>
  <si>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</si>
  <si>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</si>
  <si>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</si>
  <si>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</si>
  <si>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</si>
  <si>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</si>
  <si>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</si>
  <si>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</si>
  <si>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</si>
  <si>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</si>
  <si>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</si>
  <si>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</si>
  <si>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</si>
  <si>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</si>
  <si>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</si>
  <si>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</si>
  <si>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</si>
  <si>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</si>
  <si>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</si>
  <si>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</si>
  <si>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</si>
  <si>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</si>
  <si>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</si>
  <si>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</si>
  <si>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</si>
  <si>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</si>
  <si>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</si>
  <si>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</si>
  <si>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</si>
  <si>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</si>
  <si>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</si>
  <si>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</si>
  <si>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</si>
  <si>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</si>
  <si>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</si>
  <si>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</si>
  <si>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</si>
  <si>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</si>
  <si>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</si>
  <si>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</si>
  <si>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</si>
  <si>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</si>
  <si>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</si>
  <si>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</si>
  <si>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</si>
  <si>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</si>
  <si>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</si>
  <si>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</si>
  <si>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</si>
  <si>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</si>
  <si>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</si>
  <si>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</si>
  <si>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</si>
  <si>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</si>
  <si>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</si>
  <si>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</si>
  <si>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</si>
  <si>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</si>
  <si>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</si>
  <si>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</si>
  <si>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</si>
  <si>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</si>
  <si>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</si>
  <si>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</si>
  <si>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</si>
  <si>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</si>
  <si>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</si>
  <si>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</si>
  <si>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</si>
  <si>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</si>
  <si>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</si>
  <si>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</si>
  <si>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</si>
  <si>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</si>
  <si>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</si>
  <si>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</si>
  <si>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</si>
  <si>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</si>
  <si>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</si>
  <si>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</si>
  <si>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</si>
  <si>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</si>
  <si>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</si>
  <si>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</si>
  <si>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</si>
  <si>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</si>
  <si>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</si>
  <si>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</si>
  <si>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</si>
  <si>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</si>
  <si>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</si>
  <si>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</si>
  <si>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</si>
  <si>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</si>
  <si>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</si>
  <si>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</si>
  <si>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</si>
  <si>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</si>
  <si>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</si>
  <si>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</si>
  <si>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</si>
  <si>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</si>
  <si>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</si>
  <si>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</si>
  <si>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</si>
  <si>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</si>
  <si>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</si>
  <si>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</si>
  <si>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</si>
  <si>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</si>
  <si>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</si>
  <si>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</si>
  <si>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</si>
  <si>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</si>
  <si>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</si>
  <si>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</si>
  <si>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</si>
  <si>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</si>
  <si>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</si>
  <si>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</si>
  <si>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</si>
  <si>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</si>
  <si>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</si>
  <si>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</si>
  <si>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</si>
  <si>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</si>
  <si>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</si>
  <si>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</si>
  <si>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</si>
  <si>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</si>
  <si>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</si>
  <si>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</si>
  <si>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</si>
  <si>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</si>
  <si>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</si>
  <si>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</si>
  <si>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</si>
  <si>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</si>
  <si>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</si>
  <si>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</si>
  <si>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</si>
  <si>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</si>
  <si>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</si>
  <si>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</si>
  <si>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</si>
  <si>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</si>
  <si>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</si>
  <si>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</si>
  <si>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</si>
  <si>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</si>
  <si>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</si>
  <si>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</si>
  <si>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</si>
  <si>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</si>
  <si>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</si>
  <si>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</si>
  <si>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</si>
  <si>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</si>
  <si>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</si>
  <si>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</si>
  <si>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</si>
  <si>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</si>
  <si>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</si>
  <si>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</si>
  <si>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</si>
  <si>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</si>
  <si>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</si>
  <si>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</si>
  <si>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</si>
  <si>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</si>
  <si>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</si>
  <si>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</si>
  <si>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</si>
  <si>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</si>
  <si>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</si>
  <si>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</si>
  <si>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</si>
  <si>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</si>
  <si>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</si>
  <si>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</si>
  <si>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</si>
  <si>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</si>
  <si>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</si>
  <si>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</si>
  <si>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</si>
  <si>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</si>
  <si>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</si>
  <si>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</si>
  <si>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</si>
  <si>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</si>
  <si>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</si>
  <si>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</si>
  <si>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</si>
  <si>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</si>
  <si>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</si>
  <si>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</si>
  <si>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</si>
  <si>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</si>
  <si>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</si>
  <si>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</si>
  <si>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</si>
  <si>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</si>
  <si>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</si>
  <si>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</si>
  <si>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</si>
  <si>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</si>
  <si>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</si>
  <si>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</si>
  <si>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</si>
  <si>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</si>
  <si>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</si>
  <si>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</si>
  <si>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</si>
  <si>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</si>
  <si>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</si>
  <si>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</si>
  <si>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</si>
  <si>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</si>
  <si>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</si>
  <si>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</si>
  <si>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</si>
  <si>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</si>
  <si>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</si>
  <si>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</si>
  <si>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</si>
  <si>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</si>
  <si>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</si>
  <si>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</si>
  <si>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</si>
  <si>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</si>
  <si>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</si>
  <si>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</si>
  <si>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</si>
  <si>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</si>
  <si>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</si>
  <si>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</si>
  <si>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</si>
  <si>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</si>
  <si>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</si>
  <si>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</si>
  <si>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</si>
  <si>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</si>
  <si>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</si>
  <si>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</si>
  <si>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</si>
  <si>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</si>
  <si>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</si>
  <si>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</si>
  <si>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</si>
  <si>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</si>
  <si>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</si>
  <si>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</si>
  <si>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</si>
  <si>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</si>
  <si>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</si>
  <si>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</si>
  <si>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</si>
  <si>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</si>
  <si>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</si>
  <si>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</si>
  <si>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</si>
  <si>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</si>
  <si>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</si>
  <si>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</si>
  <si>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</si>
  <si>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</si>
  <si>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</si>
  <si>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</si>
  <si>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</si>
  <si>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</si>
  <si>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</si>
  <si>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</si>
  <si>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</si>
  <si>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</si>
  <si>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</si>
  <si>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</si>
  <si>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</si>
  <si>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</si>
  <si>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</si>
  <si>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</si>
  <si>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</si>
  <si>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</si>
  <si>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</si>
  <si>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</si>
  <si>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</si>
  <si>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</si>
  <si>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</si>
  <si>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</si>
  <si>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</si>
  <si>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</si>
  <si>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</si>
  <si>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</si>
  <si>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</si>
  <si>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</si>
  <si>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</si>
  <si>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</si>
  <si>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</si>
  <si>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</si>
  <si>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</si>
  <si>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</si>
  <si>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</si>
  <si>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</si>
  <si>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</si>
  <si>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</si>
  <si>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</si>
  <si>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</si>
  <si>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</si>
  <si>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</si>
  <si>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</si>
  <si>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</si>
  <si>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</si>
  <si>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</si>
  <si>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</si>
  <si>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</si>
  <si>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</si>
  <si>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</si>
  <si>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</si>
  <si>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</si>
  <si>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</si>
  <si>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</si>
  <si>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</si>
  <si>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</si>
  <si>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</si>
  <si>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</si>
  <si>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</si>
  <si>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</si>
  <si>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</si>
  <si>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</si>
  <si>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</si>
  <si>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</si>
  <si>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</si>
  <si>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</si>
  <si>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</si>
  <si>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</si>
  <si>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</si>
  <si>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</si>
  <si>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</si>
  <si>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</si>
  <si>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</si>
  <si>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</si>
  <si>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</si>
  <si>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</si>
  <si>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</si>
  <si>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</si>
  <si>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</si>
  <si>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</si>
  <si>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</si>
  <si>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</si>
  <si>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</si>
  <si>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</si>
  <si>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</si>
  <si>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</si>
  <si>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</si>
  <si>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</si>
  <si>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</si>
  <si>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</si>
  <si>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</si>
  <si>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</si>
  <si>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</si>
  <si>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</si>
  <si>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</si>
  <si>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</si>
  <si>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</si>
  <si>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</si>
  <si>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</si>
  <si>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</si>
  <si>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</si>
  <si>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</si>
  <si>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</si>
  <si>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</si>
  <si>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</si>
  <si>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</si>
  <si>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</si>
  <si>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</si>
  <si>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</si>
  <si>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</si>
  <si>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</si>
  <si>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</si>
  <si>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</si>
  <si>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</si>
  <si>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</si>
  <si>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</si>
  <si>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</si>
  <si>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</si>
  <si>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</si>
  <si>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</si>
  <si>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</si>
  <si>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</si>
  <si>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</si>
  <si>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</si>
  <si>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</si>
  <si>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</si>
  <si>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</si>
  <si>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</si>
  <si>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</si>
  <si>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</si>
  <si>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</si>
  <si>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</si>
  <si>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</si>
  <si>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</si>
  <si>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</si>
  <si>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</si>
  <si>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</si>
  <si>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</si>
  <si>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</si>
  <si>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</si>
  <si>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</si>
  <si>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</si>
  <si>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</si>
  <si>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</si>
  <si>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</si>
  <si>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</si>
  <si>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</si>
  <si>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</si>
  <si>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</si>
  <si>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</si>
  <si>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</si>
  <si>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</si>
  <si>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</si>
  <si>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</si>
  <si>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</si>
  <si>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</si>
  <si>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</si>
  <si>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</si>
  <si>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</si>
  <si>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</si>
  <si>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</si>
  <si>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</si>
  <si>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</si>
  <si>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</si>
  <si>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</si>
  <si>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</si>
  <si>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</si>
  <si>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</si>
  <si>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</si>
  <si>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</si>
  <si>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</si>
  <si>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</si>
  <si>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</si>
  <si>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</si>
  <si>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</si>
  <si>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</si>
  <si>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</si>
  <si>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</si>
  <si>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</si>
  <si>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</si>
  <si>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</si>
  <si>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</si>
  <si>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</si>
  <si>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</si>
  <si>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</si>
  <si>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</si>
  <si>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</si>
  <si>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</si>
  <si>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</si>
  <si>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</si>
  <si>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</si>
  <si>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</si>
  <si>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</si>
  <si>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</si>
  <si>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</si>
  <si>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</si>
  <si>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</si>
  <si>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</si>
  <si>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</si>
  <si>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</si>
  <si>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</si>
  <si>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</si>
  <si>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</si>
  <si>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</si>
  <si>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</si>
  <si>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</si>
  <si>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</si>
  <si>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</si>
  <si>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</si>
  <si>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</si>
  <si>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</si>
  <si>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</si>
  <si>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</si>
  <si>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</si>
  <si>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</si>
  <si>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</si>
  <si>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</si>
  <si>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</si>
  <si>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</si>
  <si>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</si>
  <si>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</si>
  <si>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</si>
  <si>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</si>
  <si>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</si>
  <si>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</si>
  <si>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</si>
  <si>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</si>
  <si>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</si>
  <si>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</si>
  <si>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</si>
  <si>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</si>
  <si>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</si>
  <si>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</si>
  <si>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</si>
  <si>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</si>
  <si>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</si>
  <si>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</si>
  <si>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</si>
  <si>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</si>
  <si>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</si>
  <si>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</si>
  <si>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</si>
  <si>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</si>
  <si>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</si>
  <si>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</si>
  <si>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</si>
  <si>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</si>
  <si>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</si>
  <si>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</si>
  <si>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</si>
  <si>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</si>
  <si>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</si>
  <si>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</si>
  <si>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</si>
  <si>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</si>
  <si>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</si>
  <si>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</si>
  <si>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</si>
  <si>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</si>
  <si>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</si>
  <si>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</si>
  <si>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</si>
  <si>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</si>
  <si>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</si>
  <si>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</si>
  <si>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</si>
  <si>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</si>
  <si>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</si>
  <si>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</si>
  <si>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</si>
  <si>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</si>
  <si>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</si>
  <si>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</si>
  <si>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</si>
  <si>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</si>
  <si>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</si>
  <si>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</si>
  <si>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</si>
  <si>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</si>
  <si>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</si>
  <si>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</si>
  <si>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</si>
  <si>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</si>
  <si>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</si>
  <si>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</si>
  <si>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</si>
  <si>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</si>
  <si>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</si>
  <si>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</si>
  <si>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</si>
  <si>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</si>
  <si>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</si>
  <si>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</si>
  <si>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</si>
  <si>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</si>
  <si>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</si>
  <si>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</si>
  <si>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</si>
  <si>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</si>
  <si>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</si>
  <si>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</si>
  <si>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</si>
  <si>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</si>
  <si>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</si>
  <si>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</si>
  <si>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</si>
  <si>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</si>
  <si>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</si>
  <si>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</si>
  <si>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</si>
  <si>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</si>
  <si>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</si>
  <si>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</si>
  <si>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</si>
  <si>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</si>
  <si>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</si>
  <si>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</si>
  <si>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</si>
  <si>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</si>
  <si>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</si>
  <si>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</si>
  <si>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</si>
  <si>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</si>
  <si>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</si>
  <si>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</si>
  <si>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</si>
  <si>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</si>
  <si>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</si>
  <si>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</si>
  <si>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</si>
  <si>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</si>
  <si>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</si>
  <si>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</si>
  <si>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</si>
  <si>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</si>
  <si>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</si>
  <si>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</si>
  <si>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</si>
  <si>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</si>
  <si>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</si>
  <si>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</si>
  <si>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</si>
  <si>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</si>
  <si>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</si>
  <si>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</si>
  <si>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</si>
  <si>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</si>
  <si>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</si>
  <si>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</si>
  <si>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</si>
  <si>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</si>
  <si>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</si>
  <si>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</si>
  <si>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</si>
  <si>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</si>
  <si>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</si>
  <si>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</si>
  <si>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</si>
  <si>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</si>
  <si>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</si>
  <si>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</si>
  <si>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</si>
  <si>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</si>
  <si>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</si>
  <si>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</si>
  <si>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</si>
  <si>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</si>
  <si>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</si>
  <si>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</si>
  <si>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</si>
  <si>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</si>
  <si>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</si>
  <si>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</si>
  <si>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</si>
  <si>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</si>
  <si>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</si>
  <si>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</si>
  <si>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</si>
  <si>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</si>
  <si>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</si>
  <si>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</si>
  <si>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</si>
  <si>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</si>
  <si>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</si>
  <si>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</si>
  <si>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</si>
  <si>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</si>
  <si>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</si>
  <si>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</si>
  <si>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</si>
  <si>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</si>
  <si>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</si>
  <si>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</si>
  <si>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</si>
  <si>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</si>
  <si>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</si>
  <si>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</si>
  <si>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</si>
  <si>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</si>
  <si>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</si>
  <si>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</si>
  <si>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</si>
  <si>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</si>
  <si>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</si>
  <si>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</si>
  <si>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</si>
  <si>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</si>
  <si>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</si>
  <si>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</si>
  <si>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</si>
  <si>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</si>
  <si>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</si>
  <si>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</si>
  <si>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</si>
  <si>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</si>
  <si>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</si>
  <si>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</si>
  <si>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</si>
  <si>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</si>
  <si>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</si>
  <si>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</si>
  <si>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</si>
  <si>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</si>
  <si>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</si>
  <si>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</si>
  <si>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</si>
  <si>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</si>
  <si>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</si>
  <si>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</si>
  <si>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</si>
  <si>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</si>
  <si>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</si>
  <si>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</si>
  <si>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</si>
  <si>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</si>
  <si>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</si>
  <si>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</si>
  <si>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</si>
  <si>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</si>
  <si>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</si>
  <si>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</si>
  <si>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</si>
  <si>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</si>
  <si>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</si>
  <si>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</si>
  <si>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</si>
  <si>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</si>
  <si>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</si>
  <si>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</si>
  <si>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</si>
  <si>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</si>
  <si>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</si>
  <si>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</si>
  <si>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</si>
  <si>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</si>
  <si>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</si>
  <si>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</si>
  <si>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</si>
  <si>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</si>
  <si>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</si>
  <si>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</si>
  <si>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</si>
  <si>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</si>
  <si>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</si>
  <si>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</si>
  <si>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</si>
  <si>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</si>
  <si>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</si>
  <si>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</si>
  <si>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</si>
  <si>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</si>
  <si>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</si>
  <si>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</si>
  <si>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</si>
  <si>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</si>
  <si>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</si>
  <si>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</si>
  <si>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</si>
  <si>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</si>
  <si>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</si>
  <si>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</si>
  <si>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</si>
  <si>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</si>
  <si>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</si>
  <si>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</si>
  <si>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</si>
  <si>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</si>
  <si>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</si>
  <si>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</si>
  <si>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</si>
  <si>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</si>
  <si>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</si>
  <si>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</si>
  <si>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</si>
  <si>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</si>
  <si>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</si>
  <si>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</si>
  <si>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</si>
  <si>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</si>
  <si>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</si>
  <si>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</si>
  <si>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</si>
  <si>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</si>
  <si>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</si>
  <si>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</si>
  <si>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</si>
  <si>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</si>
  <si>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</si>
  <si>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</si>
  <si>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</si>
  <si>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</si>
  <si>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</si>
  <si>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</si>
  <si>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</si>
  <si>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</si>
  <si>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</si>
  <si>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</si>
  <si>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</si>
  <si>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</si>
  <si>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</si>
  <si>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</si>
  <si>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</si>
  <si>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</si>
  <si>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</si>
  <si>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</si>
  <si>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</si>
  <si>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</si>
  <si>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</si>
  <si>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</si>
  <si>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</si>
  <si>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</si>
  <si>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</si>
  <si>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</si>
  <si>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</si>
  <si>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</si>
  <si>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</si>
  <si>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</si>
  <si>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</si>
  <si>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</si>
  <si>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</si>
  <si>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</si>
  <si>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</si>
  <si>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</si>
  <si>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</si>
  <si>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</si>
  <si>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</si>
  <si>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</si>
  <si>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</si>
  <si>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</si>
  <si>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</si>
  <si>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</si>
  <si>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</si>
  <si>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</si>
  <si>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</si>
  <si>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</si>
  <si>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</si>
  <si>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</si>
  <si>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</si>
  <si>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</si>
  <si>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</si>
  <si>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</si>
  <si>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</si>
  <si>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</si>
  <si>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</si>
  <si>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</si>
  <si>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</si>
  <si>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</si>
  <si>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</si>
  <si>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</si>
  <si>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</si>
  <si>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</si>
  <si>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</si>
  <si>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</si>
  <si>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</si>
  <si>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</si>
  <si>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</si>
  <si>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</si>
  <si>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</si>
  <si>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</si>
  <si>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</si>
  <si>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</si>
  <si>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</si>
  <si>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</si>
  <si>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</si>
  <si>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</si>
  <si>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</si>
  <si>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</si>
  <si>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</si>
  <si>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</si>
  <si>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</si>
  <si>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</si>
  <si>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</si>
  <si>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</si>
  <si>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</si>
  <si>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</si>
  <si>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</si>
  <si>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</si>
  <si>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</si>
  <si>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</si>
  <si>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</si>
  <si>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</si>
  <si>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</si>
  <si>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</si>
  <si>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</si>
  <si>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</si>
  <si>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</si>
  <si>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</si>
  <si>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</si>
  <si>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</si>
  <si>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</si>
  <si>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</si>
  <si>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</si>
  <si>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</si>
  <si>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</si>
  <si>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</si>
  <si>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</si>
  <si>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</si>
  <si>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</si>
  <si>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</si>
  <si>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</si>
  <si>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</si>
  <si>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</si>
  <si>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</si>
  <si>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</si>
  <si>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</si>
  <si>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</si>
  <si>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</si>
  <si>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</si>
  <si>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</si>
  <si>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</si>
  <si>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</si>
  <si>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</si>
  <si>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</si>
  <si>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</si>
  <si>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</si>
  <si>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</si>
  <si>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</si>
  <si>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</si>
  <si>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</si>
  <si>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</si>
  <si>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</si>
  <si>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</si>
  <si>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</si>
  <si>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</si>
  <si>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</si>
  <si>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</si>
  <si>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</si>
  <si>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</si>
  <si>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</si>
  <si>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</si>
  <si>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</si>
  <si>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</si>
  <si>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</si>
  <si>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</si>
  <si>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</si>
  <si>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</si>
  <si>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</si>
  <si>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</si>
  <si>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</si>
  <si>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</si>
  <si>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</si>
  <si>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</si>
  <si>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</si>
  <si>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</si>
  <si>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</si>
  <si>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</si>
  <si>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</si>
  <si>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</si>
  <si>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</si>
  <si>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</si>
  <si>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</si>
  <si>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</si>
  <si>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</si>
  <si>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</si>
  <si>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</si>
  <si>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</si>
  <si>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</si>
  <si>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</si>
  <si>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</si>
  <si>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</si>
  <si>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</si>
  <si>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</si>
  <si>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</si>
  <si>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</si>
  <si>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</si>
  <si>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</si>
  <si>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</si>
  <si>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</si>
  <si>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</si>
  <si>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</si>
  <si>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</si>
  <si>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</si>
  <si>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</si>
  <si>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</si>
  <si>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</si>
  <si>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</si>
  <si>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</si>
  <si>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</si>
  <si>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</si>
  <si>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</si>
  <si>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</si>
  <si>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</si>
  <si>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</si>
  <si>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</si>
  <si>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</si>
  <si>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</si>
  <si>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</si>
  <si>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</si>
  <si>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</si>
  <si>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</si>
  <si>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</si>
  <si>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</si>
  <si>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</si>
  <si>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</si>
  <si>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</si>
  <si>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</si>
  <si>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</si>
  <si>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</si>
  <si>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</si>
  <si>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</si>
  <si>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</si>
  <si>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</si>
  <si>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</si>
  <si>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</si>
  <si>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</si>
  <si>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</si>
  <si>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</si>
  <si>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</si>
  <si>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</si>
  <si>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</si>
  <si>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</si>
  <si>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</si>
  <si>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</si>
  <si>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</si>
  <si>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</si>
  <si>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</si>
  <si>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</si>
  <si>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</si>
  <si>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</si>
  <si>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</si>
  <si>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</si>
  <si>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</si>
  <si>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</si>
  <si>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</si>
  <si>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</si>
  <si>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</si>
  <si>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</si>
  <si>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</si>
  <si>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</si>
  <si>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</si>
  <si>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</si>
  <si>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</si>
  <si>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</si>
  <si>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</si>
  <si>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</si>
  <si>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</si>
  <si>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</si>
  <si>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</si>
  <si>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</si>
  <si>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</si>
  <si>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</si>
  <si>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</si>
  <si>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</si>
  <si>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</si>
  <si>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</si>
  <si>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</si>
  <si>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</si>
  <si>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</si>
  <si>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</si>
  <si>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</si>
  <si>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</si>
  <si>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</si>
  <si>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</si>
  <si>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</si>
  <si>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</si>
  <si>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</si>
  <si>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</si>
  <si>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</si>
  <si>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</si>
  <si>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</si>
  <si>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</si>
  <si>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</si>
  <si>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</si>
  <si>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</si>
  <si>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</si>
  <si>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</si>
  <si>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</si>
  <si>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</si>
  <si>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</si>
  <si>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</si>
  <si>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</si>
  <si>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</si>
  <si>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</si>
  <si>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</si>
  <si>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</si>
  <si>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</si>
  <si>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</si>
  <si>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</si>
  <si>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</si>
  <si>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</si>
  <si>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</si>
  <si>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</si>
  <si>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</si>
  <si>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</si>
  <si>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</si>
  <si>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</si>
  <si>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</si>
  <si>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</si>
  <si>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</si>
  <si>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</si>
  <si>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</si>
  <si>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</si>
  <si>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</si>
  <si>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</si>
  <si>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</si>
  <si>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</si>
  <si>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</si>
  <si>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</si>
  <si>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</si>
  <si>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</si>
  <si>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</si>
  <si>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</si>
  <si>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</si>
  <si>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</si>
  <si>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</si>
  <si>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</si>
  <si>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</si>
  <si>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</si>
  <si>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</si>
  <si>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</si>
  <si>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</si>
  <si>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</si>
  <si>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</si>
  <si>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</si>
  <si>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</si>
  <si>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</si>
  <si>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</si>
  <si>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</si>
  <si>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</si>
  <si>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</si>
  <si>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</si>
  <si>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</si>
  <si>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</si>
  <si>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</si>
  <si>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</si>
  <si>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</si>
  <si>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</si>
  <si>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</si>
  <si>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</si>
  <si>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</si>
  <si>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</si>
  <si>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</si>
  <si>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</si>
  <si>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</si>
  <si>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</si>
  <si>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</si>
  <si>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</si>
  <si>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</si>
  <si>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</si>
  <si>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</si>
  <si>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</si>
  <si>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</si>
  <si>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</si>
  <si>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</si>
  <si>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</si>
  <si>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</si>
  <si>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</si>
  <si>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</si>
  <si>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</si>
  <si>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</si>
  <si>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</si>
  <si>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</si>
  <si>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</si>
  <si>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</si>
  <si>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</si>
  <si>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</si>
  <si>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</si>
  <si>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</si>
  <si>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</si>
  <si>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</si>
  <si>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</si>
  <si>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</si>
  <si>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</si>
  <si>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</si>
  <si>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</si>
  <si>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</si>
  <si>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</si>
  <si>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</si>
  <si>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</si>
  <si>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</si>
  <si>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</si>
  <si>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</si>
  <si>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</si>
  <si>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</si>
  <si>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</si>
  <si>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</si>
  <si>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</si>
  <si>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</si>
  <si>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</si>
  <si>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</si>
  <si>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</si>
  <si>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</si>
  <si>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</si>
  <si>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</si>
  <si>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</si>
  <si>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</si>
  <si>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</si>
  <si>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</si>
  <si>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</si>
  <si>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</si>
  <si>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</si>
  <si>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</si>
  <si>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</si>
  <si>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</si>
  <si>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</si>
  <si>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</si>
  <si>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</si>
  <si>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</si>
  <si>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</si>
  <si>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</si>
  <si>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</si>
  <si>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</si>
  <si>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</si>
  <si>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</si>
  <si>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</si>
  <si>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</si>
  <si>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</si>
  <si>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</si>
  <si>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</si>
  <si>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</si>
  <si>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</si>
  <si>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</si>
  <si>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</si>
  <si>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</si>
  <si>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</si>
  <si>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</si>
  <si>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</si>
  <si>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</si>
  <si>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</si>
  <si>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</si>
  <si>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</si>
  <si>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</si>
  <si>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</si>
  <si>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</si>
  <si>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</si>
  <si>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</si>
  <si>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</si>
  <si>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</si>
  <si>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</si>
  <si>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</si>
  <si>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</si>
  <si>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</si>
  <si>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</si>
  <si>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</si>
  <si>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</si>
  <si>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</si>
  <si>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</si>
  <si>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</si>
  <si>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</si>
  <si>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</si>
  <si>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</si>
  <si>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</si>
  <si>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</si>
  <si>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</si>
  <si>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</si>
  <si>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</si>
  <si>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</si>
  <si>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</si>
  <si>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</si>
  <si>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</si>
  <si>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</si>
  <si>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</si>
  <si>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</si>
  <si>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</si>
  <si>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</si>
  <si>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</si>
  <si>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</si>
  <si>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</si>
  <si>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</si>
  <si>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</si>
  <si>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</si>
  <si>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</si>
  <si>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</si>
  <si>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</si>
  <si>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</si>
  <si>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</si>
  <si>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</si>
  <si>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</si>
  <si>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</si>
  <si>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</si>
  <si>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</si>
  <si>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</si>
  <si>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</si>
  <si>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</si>
  <si>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</si>
  <si>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</si>
  <si>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</si>
  <si>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</si>
  <si>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</si>
  <si>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</si>
  <si>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</si>
  <si>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</si>
  <si>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</si>
  <si>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</si>
  <si>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</si>
  <si>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</si>
  <si>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</si>
  <si>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</si>
  <si>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</si>
  <si>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</si>
  <si>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</si>
  <si>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</si>
  <si>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</si>
  <si>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</si>
  <si>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</si>
  <si>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</si>
  <si>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</si>
  <si>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</si>
  <si>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</si>
  <si>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</si>
  <si>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</si>
  <si>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</si>
  <si>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</si>
  <si>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</si>
  <si>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</si>
  <si>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</si>
  <si>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</si>
  <si>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</si>
  <si>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</si>
  <si>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</si>
  <si>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</si>
  <si>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</si>
  <si>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</si>
  <si>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</si>
  <si>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</si>
  <si>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</si>
  <si>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</si>
  <si>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</si>
  <si>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</si>
  <si>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</si>
  <si>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</si>
  <si>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</si>
  <si>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</si>
  <si>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</si>
  <si>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</si>
  <si>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</si>
  <si>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</si>
  <si>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</si>
  <si>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</si>
  <si>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</si>
  <si>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</si>
  <si>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</si>
  <si>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</si>
  <si>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</si>
  <si>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</si>
  <si>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</si>
  <si>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</si>
  <si>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</si>
  <si>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</si>
  <si>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</si>
  <si>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</si>
  <si>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</si>
  <si>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</si>
  <si>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</si>
  <si>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</si>
  <si>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</si>
  <si>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</si>
  <si>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</si>
  <si>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</si>
  <si>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</si>
  <si>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</si>
  <si>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</si>
  <si>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</si>
  <si>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</si>
  <si>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</si>
  <si>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</si>
  <si>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</si>
  <si>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</si>
  <si>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</si>
  <si>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</si>
  <si>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</si>
  <si>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</si>
  <si>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</si>
  <si>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</si>
  <si>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</si>
  <si>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</si>
  <si>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</si>
  <si>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</si>
  <si>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</si>
  <si>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</si>
  <si>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</si>
  <si>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</si>
  <si>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</si>
  <si>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</si>
  <si>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</si>
  <si>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</si>
  <si>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</si>
  <si>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</si>
  <si>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</si>
  <si>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</si>
  <si>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</si>
  <si>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</si>
  <si>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</si>
  <si>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</si>
  <si>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</si>
  <si>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</si>
  <si>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</si>
  <si>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</si>
  <si>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</si>
  <si>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</si>
  <si>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</si>
  <si>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</si>
  <si>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</si>
  <si>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</si>
  <si>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</si>
  <si>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</si>
  <si>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</si>
  <si>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</si>
  <si>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</si>
  <si>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</si>
  <si>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</si>
  <si>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</si>
  <si>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</si>
  <si>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</si>
  <si>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</si>
  <si>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</si>
  <si>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</si>
  <si>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</si>
  <si>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</si>
  <si>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</si>
  <si>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</si>
  <si>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</si>
  <si>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</si>
  <si>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</si>
  <si>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</si>
  <si>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</si>
  <si>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</si>
  <si>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</si>
  <si>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</si>
  <si>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</si>
  <si>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</si>
  <si>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</si>
  <si>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</si>
  <si>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</si>
  <si>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</si>
  <si>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</si>
  <si>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</si>
  <si>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</si>
  <si>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</si>
  <si>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</si>
  <si>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</si>
  <si>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</si>
  <si>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</si>
  <si>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</si>
  <si>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</si>
  <si>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</si>
  <si>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</si>
  <si>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</si>
  <si>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</si>
  <si>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</si>
  <si>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</si>
  <si>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</si>
  <si>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</si>
  <si>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</si>
  <si>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</si>
  <si>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</si>
  <si>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</si>
  <si>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</si>
  <si>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</si>
  <si>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</si>
  <si>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</si>
  <si>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</si>
  <si>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</si>
  <si>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</si>
  <si>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</si>
  <si>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</si>
  <si>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</si>
  <si>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</si>
  <si>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</si>
  <si>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</si>
  <si>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</si>
  <si>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</si>
  <si>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</si>
  <si>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</si>
  <si>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</si>
  <si>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</si>
  <si>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</si>
  <si>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</si>
  <si>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</si>
  <si>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</si>
  <si>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</si>
  <si>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</si>
  <si>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</si>
  <si>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</si>
  <si>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</si>
  <si>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</si>
  <si>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</si>
  <si>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</si>
  <si>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</si>
  <si>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</si>
  <si>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</si>
  <si>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</si>
  <si>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</si>
  <si>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</si>
  <si>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</si>
  <si>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</si>
  <si>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</si>
  <si>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</si>
  <si>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</si>
  <si>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</si>
  <si>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</si>
  <si>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</si>
  <si>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</si>
  <si>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</si>
  <si>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</si>
  <si>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</si>
  <si>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</si>
  <si>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</si>
  <si>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</si>
  <si>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</si>
  <si>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</si>
  <si>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</si>
  <si>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</si>
  <si>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</si>
  <si>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</si>
  <si>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</si>
  <si>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</si>
  <si>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</si>
  <si>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</si>
  <si>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</si>
  <si>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</si>
  <si>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</si>
  <si>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</si>
  <si>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</si>
  <si>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</si>
  <si>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</si>
  <si>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</si>
  <si>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</si>
  <si>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</si>
  <si>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</si>
  <si>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</si>
  <si>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</si>
  <si>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</si>
  <si>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</si>
  <si>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</si>
  <si>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</si>
  <si>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</si>
  <si>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</si>
  <si>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</si>
  <si>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</si>
  <si>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</si>
  <si>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</si>
  <si>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</si>
  <si>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</si>
  <si>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</si>
  <si>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</si>
  <si>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</si>
  <si>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</si>
  <si>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</si>
  <si>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</si>
  <si>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</si>
  <si>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</si>
  <si>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</si>
  <si>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</si>
  <si>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</si>
  <si>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</si>
  <si>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</si>
  <si>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</si>
  <si>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</si>
  <si>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</si>
  <si>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</si>
  <si>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</si>
  <si>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</si>
  <si>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</si>
  <si>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</si>
  <si>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</si>
  <si>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</si>
  <si>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</si>
  <si>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</si>
  <si>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</si>
  <si>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</si>
  <si>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</si>
  <si>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</si>
  <si>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</si>
  <si>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</si>
  <si>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</si>
  <si>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</si>
  <si>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</si>
  <si>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</si>
  <si>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</si>
  <si>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</si>
  <si>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</si>
  <si>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</si>
  <si>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</si>
  <si>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</si>
  <si>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</si>
  <si>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</si>
  <si>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</si>
  <si>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</si>
  <si>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</si>
  <si>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</si>
  <si>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</si>
  <si>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</si>
  <si>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</si>
  <si>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</si>
  <si>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</si>
  <si>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</si>
  <si>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</si>
  <si>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</si>
  <si>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</si>
  <si>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</si>
  <si>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</si>
  <si>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</si>
  <si>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</si>
  <si>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</si>
  <si>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</si>
  <si>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</si>
  <si>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</si>
  <si>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</si>
  <si>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</si>
  <si>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</si>
  <si>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</si>
  <si>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</si>
  <si>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</si>
  <si>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</si>
  <si>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</si>
  <si>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</si>
  <si>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</si>
  <si>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</si>
  <si>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</si>
  <si>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</si>
  <si>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</si>
  <si>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</si>
  <si>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</si>
  <si>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</si>
  <si>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</si>
  <si>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</si>
  <si>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</si>
  <si>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</si>
  <si>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</si>
  <si>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</si>
  <si>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</si>
  <si>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</si>
  <si>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</si>
  <si>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</si>
  <si>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</si>
  <si>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</si>
  <si>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</si>
  <si>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</si>
  <si>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</si>
  <si>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</si>
  <si>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</si>
  <si>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</si>
  <si>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</si>
  <si>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</si>
  <si>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</si>
  <si>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</si>
  <si>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</si>
  <si>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</si>
  <si>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</si>
  <si>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</si>
  <si>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</si>
  <si>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</si>
  <si>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</si>
  <si>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</si>
  <si>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</si>
  <si>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</si>
  <si>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</si>
  <si>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</si>
  <si>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</si>
  <si>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</si>
  <si>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</si>
  <si>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</si>
  <si>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</si>
  <si>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</si>
  <si>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</si>
  <si>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</si>
  <si>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</si>
  <si>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</si>
  <si>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</si>
  <si>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</si>
  <si>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</si>
  <si>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</si>
  <si>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</si>
  <si>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</si>
  <si>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</si>
  <si>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</si>
  <si>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</si>
  <si>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</si>
  <si>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</si>
  <si>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</si>
  <si>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</si>
  <si>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</si>
  <si>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</si>
  <si>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</si>
  <si>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</si>
  <si>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</si>
  <si>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</si>
  <si>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</si>
  <si>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</si>
  <si>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</si>
  <si>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</si>
  <si>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</si>
  <si>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</si>
  <si>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</si>
  <si>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</si>
  <si>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</si>
  <si>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</si>
  <si>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</si>
  <si>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</si>
  <si>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</si>
  <si>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</si>
  <si>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</si>
  <si>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</si>
  <si>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</si>
  <si>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</si>
  <si>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</si>
  <si>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</si>
  <si>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</si>
  <si>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</si>
  <si>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</si>
  <si>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</si>
  <si>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</si>
  <si>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</si>
  <si>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</si>
  <si>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</si>
  <si>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</si>
  <si>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</si>
  <si>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</si>
  <si>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</si>
  <si>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</si>
  <si>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</si>
  <si>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</si>
  <si>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</si>
  <si>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</si>
  <si>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</si>
  <si>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</si>
  <si>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</si>
  <si>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</si>
  <si>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</si>
  <si>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</si>
  <si>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</si>
  <si>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</si>
  <si>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</si>
  <si>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</si>
  <si>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</si>
  <si>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</si>
  <si>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</si>
  <si>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</si>
  <si>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</si>
  <si>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</si>
  <si>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</si>
  <si>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</si>
  <si>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</si>
  <si>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</si>
  <si>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</si>
  <si>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</si>
  <si>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</si>
  <si>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</si>
  <si>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</si>
  <si>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</si>
  <si>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</si>
  <si>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</si>
  <si>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</si>
  <si>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</si>
  <si>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</si>
  <si>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</si>
  <si>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</si>
  <si>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</si>
  <si>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</si>
  <si>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</si>
  <si>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</si>
  <si>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</si>
  <si>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</si>
  <si>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</si>
  <si>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</si>
  <si>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</si>
  <si>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</si>
  <si>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</si>
  <si>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</si>
  <si>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</si>
  <si>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</si>
  <si>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</si>
  <si>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</si>
  <si>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</si>
  <si>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</si>
  <si>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</si>
  <si>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</si>
  <si>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</si>
  <si>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</si>
  <si>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</si>
  <si>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</si>
  <si>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</si>
  <si>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</si>
  <si>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</si>
  <si>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</si>
  <si>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</si>
  <si>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</si>
  <si>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</si>
  <si>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</si>
  <si>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</si>
  <si>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</si>
  <si>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</si>
  <si>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</si>
  <si>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</si>
  <si>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</si>
  <si>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</si>
  <si>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</si>
  <si>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</si>
  <si>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</si>
  <si>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</si>
  <si>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</si>
  <si>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</si>
  <si>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</si>
  <si>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</si>
  <si>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</si>
  <si>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</si>
  <si>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</si>
  <si>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</si>
  <si>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</si>
  <si>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</si>
  <si>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</si>
  <si>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</si>
  <si>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</si>
  <si>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</si>
  <si>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</si>
  <si>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</si>
  <si>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</si>
  <si>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</si>
  <si>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</si>
  <si>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</si>
  <si>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</si>
  <si>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</si>
  <si>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</si>
  <si>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</si>
  <si>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</si>
  <si>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</si>
  <si>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</si>
  <si>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</si>
  <si>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</si>
  <si>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</si>
  <si>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</si>
  <si>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</si>
  <si>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</si>
  <si>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</si>
  <si>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</si>
  <si>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</si>
  <si>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</si>
  <si>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</si>
  <si>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</si>
  <si>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</si>
  <si>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</si>
  <si>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</si>
  <si>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</si>
  <si>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</si>
  <si>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</si>
  <si>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</si>
  <si>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</si>
  <si>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</si>
  <si>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</si>
  <si>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</si>
  <si>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</si>
  <si>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</si>
  <si>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</si>
  <si>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</si>
  <si>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</si>
  <si>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</si>
  <si>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</si>
  <si>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</si>
  <si>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</si>
  <si>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</si>
  <si>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</si>
  <si>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</si>
  <si>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</si>
  <si>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</si>
  <si>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</si>
  <si>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</si>
  <si>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</si>
  <si>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</si>
  <si>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</si>
  <si>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</si>
  <si>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</si>
  <si>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</si>
  <si>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</si>
  <si>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</si>
  <si>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</si>
  <si>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</si>
  <si>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</si>
  <si>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</si>
  <si>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</si>
  <si>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</si>
  <si>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</si>
  <si>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</si>
  <si>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</si>
  <si>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</si>
  <si>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</si>
  <si>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</si>
  <si>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</si>
  <si>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</si>
  <si>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</si>
  <si>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</si>
  <si>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</si>
  <si>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</si>
  <si>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</si>
  <si>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</si>
  <si>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</si>
  <si>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</si>
  <si>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</si>
  <si>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</si>
  <si>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</si>
  <si>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</si>
  <si>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</si>
  <si>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</si>
  <si>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</si>
  <si>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</si>
  <si>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</si>
  <si>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</si>
  <si>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</si>
  <si>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</si>
  <si>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</si>
  <si>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</si>
  <si>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</si>
  <si>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</si>
  <si>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</si>
  <si>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</si>
  <si>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</si>
  <si>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</si>
  <si>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</si>
  <si>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</si>
  <si>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</si>
  <si>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</si>
  <si>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</si>
  <si>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</si>
  <si>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</si>
  <si>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</si>
  <si>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</si>
  <si>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</si>
  <si>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</si>
  <si>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</si>
  <si>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</si>
  <si>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</si>
  <si>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</si>
  <si>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</si>
  <si>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</si>
  <si>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</si>
  <si>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</si>
  <si>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</si>
  <si>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</si>
  <si>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</si>
  <si>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</si>
  <si>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</si>
  <si>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</si>
  <si>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</si>
  <si>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</si>
  <si>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</si>
  <si>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</si>
  <si>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</si>
  <si>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</si>
  <si>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</si>
  <si>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</si>
  <si>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</si>
  <si>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</si>
  <si>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</si>
  <si>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</si>
  <si>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</si>
  <si>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</si>
  <si>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</si>
  <si>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</si>
  <si>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</si>
  <si>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</si>
  <si>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</si>
  <si>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</si>
  <si>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</si>
  <si>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</si>
  <si>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</si>
  <si>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</si>
  <si>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</si>
  <si>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</si>
  <si>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</si>
  <si>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</si>
  <si>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</si>
  <si>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</si>
  <si>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</si>
  <si>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</si>
  <si>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</si>
  <si>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</si>
  <si>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</si>
  <si>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</si>
  <si>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</si>
  <si>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</si>
  <si>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</si>
  <si>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</si>
  <si>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</si>
  <si>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</si>
  <si>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</si>
  <si>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</si>
  <si>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</si>
  <si>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</si>
  <si>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</si>
  <si>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</si>
  <si>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</si>
  <si>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</si>
  <si>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</si>
  <si>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</si>
  <si>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</si>
  <si>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</si>
  <si>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</si>
  <si>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</si>
  <si>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</si>
  <si>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</si>
  <si>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</si>
  <si>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</si>
  <si>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</si>
  <si>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</si>
  <si>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</si>
  <si>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</si>
  <si>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</si>
  <si>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</si>
  <si>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</si>
  <si>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</si>
  <si>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</si>
  <si>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</si>
  <si>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</si>
  <si>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</si>
  <si>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</si>
  <si>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</si>
  <si>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</si>
  <si>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</si>
  <si>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</si>
  <si>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</si>
  <si>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</si>
  <si>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</si>
  <si>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</si>
  <si>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</si>
  <si>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</si>
  <si>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</si>
  <si>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</si>
  <si>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</si>
  <si>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</si>
  <si>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</si>
  <si>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</si>
  <si>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</si>
  <si>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</si>
  <si>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</si>
  <si>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</si>
  <si>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</si>
  <si>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</si>
  <si>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</si>
  <si>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</si>
  <si>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</si>
  <si>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</si>
  <si>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</si>
  <si>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</si>
  <si>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</si>
  <si>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</si>
  <si>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</si>
  <si>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</si>
  <si>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</si>
  <si>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</si>
  <si>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</si>
  <si>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</si>
  <si>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</si>
  <si>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</si>
  <si>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</si>
  <si>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</si>
  <si>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</si>
  <si>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</si>
  <si>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</si>
  <si>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</si>
  <si>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</si>
  <si>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</si>
  <si>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</si>
  <si>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</si>
  <si>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</si>
  <si>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</si>
  <si>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</si>
  <si>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</si>
  <si>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</si>
  <si>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</si>
  <si>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</si>
  <si>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</si>
  <si>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</si>
  <si>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</si>
  <si>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</si>
  <si>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</si>
  <si>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</si>
  <si>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</si>
  <si>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</si>
  <si>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</si>
  <si>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</si>
  <si>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</si>
  <si>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</si>
  <si>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</si>
  <si>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</si>
  <si>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</si>
  <si>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</si>
  <si>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</si>
  <si>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</si>
  <si>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</si>
  <si>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</si>
  <si>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</si>
  <si>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</si>
  <si>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</si>
  <si>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</si>
  <si>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</si>
  <si>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</si>
  <si>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</si>
  <si>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</si>
  <si>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</si>
  <si>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</si>
  <si>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</si>
  <si>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</si>
  <si>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</si>
  <si>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</si>
  <si>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</si>
  <si>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</si>
  <si>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</si>
  <si>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</si>
  <si>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</si>
  <si>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</si>
  <si>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</si>
  <si>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</si>
  <si>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</si>
  <si>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</si>
  <si>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</si>
  <si>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</si>
  <si>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</si>
  <si>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</si>
  <si>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</si>
  <si>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</si>
  <si>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</si>
  <si>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</si>
  <si>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</si>
  <si>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</si>
  <si>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</si>
  <si>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</si>
  <si>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</si>
  <si>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</si>
  <si>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</si>
  <si>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</si>
  <si>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</si>
  <si>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</si>
  <si>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</si>
  <si>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</si>
  <si>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</si>
  <si>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</si>
  <si>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</si>
  <si>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</si>
  <si>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</si>
  <si>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</si>
  <si>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</si>
  <si>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</si>
  <si>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</si>
  <si>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</si>
  <si>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</si>
  <si>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</si>
  <si>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</si>
  <si>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</si>
  <si>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</si>
  <si>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</si>
  <si>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</si>
  <si>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</si>
  <si>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</si>
  <si>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</si>
  <si>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</si>
  <si>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</si>
  <si>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</si>
  <si>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</si>
  <si>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</si>
  <si>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</si>
  <si>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</si>
  <si>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</si>
  <si>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</si>
  <si>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</si>
  <si>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</si>
  <si>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</si>
  <si>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</si>
  <si>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</si>
  <si>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</si>
  <si>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</si>
  <si>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</si>
  <si>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</si>
  <si>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</si>
  <si>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</si>
  <si>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</si>
  <si>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</si>
  <si>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</si>
  <si>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</si>
  <si>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</si>
  <si>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</si>
  <si>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</si>
  <si>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</si>
  <si>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</si>
  <si>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</si>
  <si>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</si>
  <si>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</si>
  <si>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</si>
  <si>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</si>
  <si>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</si>
  <si>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</si>
  <si>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</si>
  <si>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</si>
  <si>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</si>
  <si>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</si>
  <si>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</si>
  <si>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</si>
  <si>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</si>
  <si>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</si>
  <si>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</si>
  <si>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</si>
  <si>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</si>
  <si>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</si>
  <si>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</si>
  <si>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</si>
  <si>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</si>
  <si>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</si>
  <si>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</si>
  <si>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</si>
  <si>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</si>
  <si>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</si>
  <si>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</si>
  <si>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</si>
  <si>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</si>
  <si>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</si>
  <si>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</si>
  <si>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</si>
  <si>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</si>
  <si>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</si>
  <si>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</si>
  <si>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</si>
  <si>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</si>
  <si>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</si>
  <si>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</si>
  <si>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</si>
  <si>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</si>
  <si>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</si>
  <si>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</si>
  <si>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</si>
  <si>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</si>
  <si>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</si>
  <si>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</si>
  <si>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</si>
  <si>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</si>
  <si>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</si>
  <si>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</si>
  <si>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</si>
  <si>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</si>
  <si>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</si>
  <si>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</si>
  <si>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</si>
  <si>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</si>
  <si>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</si>
  <si>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</si>
  <si>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</si>
  <si>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</si>
  <si>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</si>
  <si>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</si>
  <si>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</si>
  <si>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</si>
  <si>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</si>
  <si>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</si>
  <si>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</si>
  <si>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</si>
  <si>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</si>
  <si>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</si>
  <si>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</si>
  <si>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</si>
  <si>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</si>
  <si>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</si>
  <si>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</si>
  <si>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</si>
  <si>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</si>
  <si>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</si>
  <si>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</si>
  <si>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</si>
  <si>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</si>
  <si>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</si>
  <si>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</si>
  <si>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</si>
  <si>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</si>
  <si>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</si>
  <si>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</si>
  <si>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</si>
  <si>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</si>
  <si>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</si>
  <si>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</si>
  <si>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</si>
  <si>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</si>
  <si>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</si>
  <si>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</si>
  <si>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</si>
  <si>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</si>
  <si>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</si>
  <si>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</si>
  <si>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</si>
  <si>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</si>
  <si>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</si>
  <si>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</si>
  <si>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</si>
  <si>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</si>
  <si>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</si>
  <si>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</si>
  <si>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</si>
  <si>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</si>
  <si>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</si>
  <si>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</si>
  <si>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</si>
  <si>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</si>
  <si>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</si>
  <si>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</si>
  <si>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</si>
  <si>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</si>
  <si>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</si>
  <si>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</si>
  <si>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</si>
  <si>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</si>
  <si>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</si>
  <si>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</si>
  <si>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</si>
  <si>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</si>
  <si>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</si>
  <si>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</si>
  <si>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</si>
  <si>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</si>
  <si>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</si>
  <si>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</si>
  <si>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</si>
  <si>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</si>
  <si>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</si>
  <si>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</si>
  <si>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</si>
  <si>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</si>
  <si>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</si>
  <si>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</si>
  <si>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</si>
  <si>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</si>
  <si>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</si>
  <si>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</si>
  <si>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</si>
  <si>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</si>
  <si>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</si>
  <si>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</si>
  <si>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</si>
  <si>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</si>
  <si>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</si>
  <si>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</si>
  <si>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</si>
  <si>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</si>
  <si>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</si>
  <si>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</si>
  <si>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</si>
  <si>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</si>
  <si>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</si>
  <si>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</si>
  <si>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</si>
  <si>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</si>
  <si>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</si>
  <si>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</si>
  <si>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</si>
  <si>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</si>
  <si>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</si>
  <si>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</si>
  <si>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</si>
  <si>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</si>
  <si>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</si>
  <si>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</si>
  <si>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</si>
  <si>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</si>
  <si>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</si>
  <si>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</si>
  <si>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</si>
  <si>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</si>
  <si>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</si>
  <si>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</si>
  <si>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</si>
  <si>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</si>
  <si>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</si>
  <si>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</si>
  <si>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</si>
  <si>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</si>
  <si>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</si>
  <si>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</si>
  <si>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</si>
  <si>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</si>
  <si>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</si>
  <si>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</si>
  <si>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</si>
  <si>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</si>
  <si>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</si>
  <si>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</si>
  <si>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</si>
  <si>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</si>
  <si>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</si>
  <si>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</si>
  <si>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</si>
  <si>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</si>
  <si>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</si>
  <si>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</si>
  <si>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</si>
  <si>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</si>
  <si>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</si>
  <si>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</si>
  <si>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</si>
  <si>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</si>
  <si>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</si>
  <si>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</si>
  <si>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</si>
  <si>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</si>
  <si>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</si>
  <si>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</si>
  <si>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</si>
  <si>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</si>
  <si>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</si>
  <si>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</si>
  <si>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</si>
  <si>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</si>
  <si>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</si>
  <si>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</si>
  <si>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</si>
  <si>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</si>
  <si>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</si>
  <si>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</si>
  <si>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</si>
  <si>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</si>
  <si>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</si>
  <si>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</si>
  <si>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</si>
  <si>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</si>
  <si>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</si>
  <si>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</si>
  <si>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</si>
  <si>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</si>
  <si>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</si>
  <si>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</si>
  <si>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</si>
  <si>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</si>
  <si>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</si>
  <si>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</si>
  <si>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</si>
  <si>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</si>
  <si>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</si>
  <si>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</si>
  <si>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</si>
  <si>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</si>
  <si>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</si>
  <si>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</si>
  <si>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</si>
  <si>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</si>
  <si>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</si>
  <si>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</si>
  <si>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</si>
  <si>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</si>
  <si>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</si>
  <si>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</si>
  <si>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</si>
  <si>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</si>
  <si>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</si>
  <si>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</si>
  <si>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</si>
  <si>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</si>
  <si>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</si>
  <si>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</si>
  <si>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</si>
  <si>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</si>
  <si>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</si>
  <si>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</si>
  <si>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</si>
  <si>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</si>
  <si>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</si>
  <si>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</si>
  <si>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</si>
  <si>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</si>
  <si>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</si>
  <si>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</si>
  <si>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</si>
  <si>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</si>
  <si>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</si>
  <si>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</si>
  <si>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</si>
  <si>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</si>
  <si>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</si>
  <si>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</si>
  <si>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</si>
  <si>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</si>
  <si>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</si>
  <si>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</si>
  <si>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</si>
  <si>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</si>
  <si>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</si>
  <si>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</si>
  <si>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</si>
  <si>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</si>
  <si>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</si>
  <si>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</si>
  <si>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</si>
  <si>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</si>
  <si>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</si>
  <si>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</si>
  <si>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</si>
  <si>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</si>
  <si>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</si>
  <si>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</si>
  <si>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</si>
  <si>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</si>
  <si>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</si>
  <si>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</si>
  <si>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</si>
  <si>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</si>
  <si>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</si>
  <si>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</si>
  <si>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</si>
  <si>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</si>
  <si>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</si>
  <si>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</si>
  <si>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</si>
  <si>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</si>
  <si>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</si>
  <si>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</si>
  <si>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</si>
  <si>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</si>
  <si>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</si>
  <si>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</si>
  <si>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</si>
  <si>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</si>
  <si>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</si>
  <si>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</si>
  <si>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</si>
  <si>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</si>
  <si>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</si>
  <si>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</si>
  <si>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</si>
  <si>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</si>
  <si>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</si>
  <si>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</si>
  <si>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</si>
  <si>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</si>
  <si>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</si>
  <si>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</si>
  <si>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</si>
  <si>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</si>
  <si>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</si>
  <si>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</si>
  <si>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</si>
  <si>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</si>
  <si>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</si>
  <si>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</si>
  <si>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</si>
  <si>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</si>
  <si>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</si>
  <si>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</si>
  <si>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</si>
  <si>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</si>
  <si>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</si>
  <si>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</si>
  <si>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</si>
  <si>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</si>
  <si>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</si>
  <si>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</si>
  <si>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</si>
  <si>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</si>
  <si>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</si>
  <si>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</si>
  <si>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</si>
  <si>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</si>
  <si>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</si>
  <si>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</si>
  <si>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</si>
  <si>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</si>
  <si>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</si>
  <si>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</si>
  <si>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</si>
  <si>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</si>
  <si>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</si>
  <si>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</si>
  <si>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</si>
  <si>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</si>
  <si>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</si>
  <si>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</si>
  <si>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</si>
  <si>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</si>
  <si>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</si>
  <si>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</si>
  <si>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</si>
  <si>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</si>
  <si>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</si>
  <si>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</si>
  <si>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</si>
  <si>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</si>
  <si>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</si>
  <si>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</si>
  <si>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</si>
  <si>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</si>
  <si>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</si>
  <si>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</si>
  <si>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</si>
  <si>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</si>
  <si>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</si>
  <si>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</si>
  <si>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</si>
  <si>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</si>
  <si>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</si>
  <si>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</si>
  <si>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</si>
  <si>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</si>
  <si>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</si>
  <si>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</si>
  <si>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</si>
  <si>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</si>
  <si>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</si>
  <si>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</si>
  <si>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</si>
  <si>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</si>
  <si>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</si>
  <si>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</si>
  <si>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</si>
  <si>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</si>
  <si>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</si>
  <si>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</si>
  <si>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</si>
  <si>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</si>
  <si>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</si>
  <si>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</si>
  <si>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</si>
  <si>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</si>
  <si>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</si>
  <si>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</si>
  <si>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</si>
  <si>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</si>
  <si>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</si>
  <si>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</si>
  <si>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</si>
  <si>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</si>
  <si>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</si>
  <si>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</si>
  <si>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</si>
  <si>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</si>
  <si>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</si>
  <si>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</si>
  <si>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</si>
  <si>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</si>
  <si>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</si>
  <si>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</si>
  <si>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</si>
  <si>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</si>
  <si>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</si>
  <si>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</si>
  <si>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</si>
  <si>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</si>
  <si>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</si>
  <si>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</si>
  <si>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</si>
  <si>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</si>
  <si>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</si>
  <si>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</si>
  <si>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</si>
  <si>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</si>
  <si>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</si>
  <si>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</si>
  <si>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</si>
  <si>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</si>
  <si>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</si>
  <si>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</si>
  <si>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</si>
  <si>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</si>
  <si>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</si>
  <si>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</si>
  <si>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</si>
  <si>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</si>
  <si>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</si>
  <si>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</si>
  <si>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</si>
  <si>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</si>
  <si>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</si>
  <si>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</si>
  <si>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</si>
  <si>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</si>
  <si>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</si>
  <si>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</si>
  <si>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</si>
  <si>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</si>
  <si>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</si>
  <si>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</si>
  <si>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</si>
  <si>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</si>
  <si>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</si>
  <si>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</si>
  <si>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</si>
  <si>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</si>
  <si>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</si>
  <si>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</si>
  <si>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</si>
  <si>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</si>
  <si>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</si>
  <si>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</si>
  <si>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</si>
  <si>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</si>
  <si>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</si>
  <si>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</si>
  <si>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</si>
  <si>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</si>
  <si>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</si>
  <si>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</si>
  <si>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</si>
  <si>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</si>
  <si>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</si>
  <si>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</si>
  <si>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</si>
  <si>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</si>
  <si>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</si>
  <si>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</si>
  <si>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</si>
  <si>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</si>
  <si>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</si>
  <si>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</si>
  <si>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</si>
  <si>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</si>
  <si>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</si>
  <si>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</si>
  <si>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</si>
  <si>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</si>
  <si>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</si>
  <si>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</si>
  <si>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</si>
  <si>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</si>
  <si>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</si>
  <si>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</si>
  <si>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</si>
  <si>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</si>
  <si>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</si>
  <si>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</si>
  <si>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</si>
  <si>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</si>
  <si>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</si>
  <si>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</si>
  <si>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</si>
  <si>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</si>
  <si>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</si>
  <si>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</si>
  <si>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</si>
  <si>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</si>
  <si>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</si>
  <si>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</si>
  <si>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</si>
  <si>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</si>
  <si>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</si>
  <si>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</si>
  <si>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</si>
  <si>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</si>
  <si>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</si>
  <si>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</si>
  <si>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</si>
  <si>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</si>
  <si>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</si>
  <si>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</si>
  <si>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</si>
  <si>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</si>
  <si>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</si>
  <si>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</si>
  <si>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</si>
  <si>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</si>
  <si>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</si>
  <si>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</si>
  <si>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</si>
  <si>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</si>
  <si>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</si>
  <si>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</si>
  <si>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</si>
  <si>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</si>
  <si>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</si>
  <si>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</si>
  <si>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</si>
  <si>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</si>
  <si>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</si>
  <si>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</si>
  <si>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</si>
  <si>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</si>
  <si>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</si>
  <si>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</si>
  <si>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</si>
  <si>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</si>
  <si>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</si>
  <si>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</si>
  <si>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</si>
  <si>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</si>
  <si>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</si>
  <si>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</si>
  <si>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</si>
  <si>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</si>
  <si>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</si>
  <si>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</si>
  <si>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</si>
  <si>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</si>
  <si>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</si>
  <si>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</si>
  <si>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</si>
  <si>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</si>
  <si>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</si>
  <si>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</si>
  <si>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</si>
  <si>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</si>
  <si>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</si>
  <si>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</si>
  <si>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</si>
  <si>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</si>
  <si>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</si>
  <si>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</si>
  <si>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</si>
  <si>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</si>
  <si>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</si>
  <si>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</si>
  <si>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</si>
  <si>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</si>
  <si>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</si>
  <si>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</si>
  <si>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</si>
  <si>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</si>
  <si>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</si>
  <si>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</si>
  <si>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</si>
  <si>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</si>
  <si>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</si>
  <si>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</si>
  <si>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</si>
  <si>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</si>
  <si>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</si>
  <si>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</si>
  <si>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</si>
  <si>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</si>
  <si>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</si>
  <si>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</si>
  <si>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</si>
  <si>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</si>
  <si>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</si>
  <si>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</si>
  <si>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</si>
  <si>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</si>
  <si>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</si>
  <si>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</si>
  <si>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</si>
  <si>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</si>
  <si>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</si>
  <si>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</si>
  <si>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</si>
  <si>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</si>
  <si>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</si>
  <si>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</si>
  <si>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</si>
  <si>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</si>
  <si>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</si>
  <si>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</si>
  <si>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</si>
  <si>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</si>
  <si>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</si>
  <si>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</si>
  <si>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</si>
  <si>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</si>
  <si>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</si>
  <si>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</si>
  <si>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</si>
  <si>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</si>
  <si>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</si>
  <si>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</si>
  <si>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</si>
  <si>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</si>
  <si>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</si>
  <si>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</si>
  <si>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</si>
  <si>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</si>
  <si>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</si>
  <si>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</si>
  <si>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</si>
  <si>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</si>
  <si>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</si>
  <si>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</si>
  <si>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</si>
  <si>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</si>
  <si>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</si>
  <si>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</si>
  <si>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</si>
  <si>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</si>
  <si>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</si>
  <si>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</si>
  <si>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</si>
  <si>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</si>
  <si>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</si>
  <si>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</si>
  <si>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</si>
  <si>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</si>
  <si>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</si>
  <si>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</si>
  <si>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</si>
  <si>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</si>
  <si>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</si>
  <si>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</si>
  <si>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</si>
  <si>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</si>
  <si>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</si>
  <si>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</si>
  <si>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</si>
  <si>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</si>
  <si>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</si>
  <si>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</si>
  <si>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</si>
  <si>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</si>
  <si>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</si>
  <si>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</si>
  <si>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</si>
  <si>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</si>
  <si>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</si>
  <si>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</si>
  <si>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</si>
  <si>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</si>
  <si>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</si>
  <si>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</si>
  <si>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</si>
  <si>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</si>
  <si>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</si>
  <si>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</si>
  <si>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</si>
  <si>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</si>
  <si>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</si>
  <si>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</si>
  <si>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</si>
  <si>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</si>
  <si>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</si>
  <si>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</si>
  <si>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</si>
  <si>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</si>
  <si>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</si>
  <si>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</si>
  <si>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</si>
  <si>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</si>
  <si>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</si>
  <si>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</si>
  <si>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</si>
  <si>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</si>
  <si>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</si>
  <si>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</si>
  <si>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</si>
  <si>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</si>
  <si>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</si>
  <si>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</si>
  <si>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</si>
  <si>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</si>
  <si>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</si>
  <si>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</si>
  <si>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</si>
  <si>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</si>
  <si>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</si>
  <si>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</si>
  <si>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</si>
  <si>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</si>
  <si>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</si>
  <si>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</si>
  <si>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</si>
  <si>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</si>
  <si>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</si>
  <si>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</si>
  <si>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</si>
  <si>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</si>
  <si>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</si>
  <si>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</si>
  <si>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</si>
  <si>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</si>
  <si>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</si>
  <si>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</si>
  <si>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</si>
  <si>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</si>
  <si>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</si>
  <si>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</si>
  <si>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</si>
  <si>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</si>
  <si>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</si>
  <si>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</si>
  <si>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</si>
  <si>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</si>
  <si>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</si>
  <si>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</si>
  <si>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</si>
  <si>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</si>
  <si>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</si>
  <si>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</si>
  <si>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</si>
  <si>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</si>
  <si>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</si>
  <si>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</si>
  <si>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</si>
  <si>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</si>
  <si>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</si>
  <si>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</si>
  <si>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</si>
  <si>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</si>
  <si>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</si>
  <si>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</si>
  <si>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</si>
  <si>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</si>
  <si>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</si>
  <si>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</si>
  <si>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</si>
  <si>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</si>
  <si>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</si>
  <si>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</si>
  <si>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</si>
  <si>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</si>
  <si>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</si>
  <si>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</si>
  <si>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</si>
  <si>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</si>
  <si>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</si>
  <si>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</si>
  <si>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</si>
  <si>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</si>
  <si>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</si>
  <si>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</si>
  <si>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</si>
  <si>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</si>
  <si>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</si>
  <si>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</si>
  <si>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</si>
  <si>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</si>
  <si>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</si>
  <si>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</si>
  <si>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</si>
  <si>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</si>
  <si>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</si>
  <si>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</si>
  <si>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</si>
  <si>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</si>
  <si>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</si>
  <si>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</si>
  <si>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</si>
  <si>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</si>
  <si>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</si>
  <si>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</si>
  <si>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</si>
  <si>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</si>
  <si>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</si>
  <si>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</si>
  <si>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</si>
  <si>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</si>
  <si>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</si>
  <si>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</si>
  <si>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</si>
  <si>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</si>
  <si>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</si>
  <si>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</si>
  <si>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</si>
  <si>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</si>
  <si>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</si>
  <si>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</si>
  <si>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</si>
  <si>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</si>
  <si>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</si>
  <si>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</si>
  <si>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</si>
  <si>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</si>
  <si>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</si>
  <si>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</si>
  <si>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</si>
  <si>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</si>
  <si>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</si>
  <si>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</si>
  <si>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</si>
  <si>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</si>
  <si>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</si>
  <si>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</si>
  <si>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</si>
  <si>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</si>
  <si>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</si>
  <si>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</si>
  <si>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</si>
  <si>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</si>
  <si>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</si>
  <si>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</si>
  <si>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</si>
  <si>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</si>
  <si>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</si>
  <si>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</si>
  <si>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</si>
  <si>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</si>
  <si>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</si>
  <si>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</si>
  <si>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</si>
  <si>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</si>
  <si>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</si>
  <si>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</si>
  <si>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</si>
  <si>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</si>
  <si>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</si>
  <si>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</si>
  <si>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</si>
  <si>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</si>
  <si>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</si>
  <si>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</si>
  <si>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</si>
  <si>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</si>
  <si>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</si>
  <si>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</si>
  <si>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</si>
  <si>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</si>
  <si>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</si>
  <si>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</si>
  <si>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</si>
  <si>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</si>
  <si>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</si>
  <si>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</si>
  <si>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</si>
  <si>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</si>
  <si>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</si>
  <si>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</si>
  <si>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</si>
  <si>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</si>
  <si>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</si>
  <si>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</si>
  <si>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</si>
  <si>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</si>
  <si>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</si>
  <si>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</si>
  <si>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</si>
  <si>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</si>
  <si>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</si>
  <si>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</si>
  <si>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</si>
  <si>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</si>
  <si>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</si>
  <si>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</si>
  <si>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</si>
  <si>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</si>
  <si>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</si>
  <si>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</si>
  <si>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</si>
  <si>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</si>
  <si>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</si>
  <si>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</si>
  <si>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</si>
  <si>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</si>
  <si>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</si>
  <si>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</si>
  <si>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</si>
  <si>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</si>
  <si>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</si>
  <si>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</si>
  <si>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</si>
  <si>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</si>
  <si>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</si>
  <si>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</si>
  <si>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</si>
  <si>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</si>
  <si>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</si>
  <si>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</si>
  <si>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</si>
  <si>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</si>
  <si>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</si>
  <si>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</si>
  <si>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</si>
  <si>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</si>
  <si>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</si>
  <si>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</si>
  <si>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</si>
  <si>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</si>
  <si>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</si>
  <si>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</si>
  <si>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</si>
  <si>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</si>
  <si>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</si>
  <si>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</si>
  <si>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</si>
  <si>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</si>
  <si>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</si>
  <si>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</si>
  <si>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</si>
  <si>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</si>
  <si>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</si>
  <si>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</si>
  <si>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</si>
  <si>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</si>
  <si>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</si>
  <si>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</si>
  <si>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</si>
  <si>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</si>
  <si>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</si>
  <si>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</si>
  <si>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</si>
  <si>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</si>
  <si>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</si>
  <si>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</si>
  <si>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</si>
  <si>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</si>
  <si>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</si>
  <si>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</si>
  <si>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</si>
  <si>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</si>
  <si>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</si>
  <si>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</si>
  <si>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</si>
  <si>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</si>
  <si>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</si>
  <si>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</si>
  <si>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</si>
  <si>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</si>
  <si>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</si>
  <si>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</si>
  <si>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</si>
  <si>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</si>
  <si>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</si>
  <si>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</si>
  <si>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</si>
  <si>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</si>
  <si>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</si>
  <si>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</si>
  <si>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</si>
  <si>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</si>
  <si>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</si>
  <si>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</si>
  <si>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</si>
  <si>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</si>
  <si>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</si>
  <si>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</si>
  <si>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</si>
  <si>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</si>
  <si>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</si>
  <si>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</si>
  <si>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</si>
  <si>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</si>
  <si>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</si>
  <si>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</si>
  <si>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</si>
  <si>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</si>
  <si>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</si>
  <si>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</si>
  <si>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</si>
  <si>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</si>
  <si>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</si>
  <si>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</si>
  <si>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</si>
  <si>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</si>
  <si>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</si>
  <si>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</si>
  <si>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</si>
  <si>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</si>
  <si>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</si>
  <si>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</si>
  <si>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</si>
  <si>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</si>
  <si>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</si>
  <si>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</si>
  <si>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</si>
  <si>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</si>
  <si>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</si>
  <si>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</si>
  <si>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</si>
  <si>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</si>
  <si>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</si>
  <si>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</si>
  <si>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</si>
  <si>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</si>
  <si>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</si>
  <si>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</si>
  <si>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</si>
  <si>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</si>
  <si>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</si>
  <si>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</si>
  <si>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</si>
  <si>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</si>
  <si>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</si>
  <si>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</si>
  <si>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</si>
  <si>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</si>
  <si>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</si>
  <si>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</si>
  <si>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</si>
  <si>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</si>
  <si>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</si>
  <si>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</si>
  <si>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</si>
  <si>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</si>
  <si>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</si>
  <si>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</si>
  <si>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</si>
  <si>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</si>
  <si>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</si>
  <si>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</si>
  <si>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</si>
  <si>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</si>
  <si>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</si>
  <si>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</si>
  <si>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</si>
  <si>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</si>
  <si>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</si>
  <si>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</si>
  <si>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</si>
  <si>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</si>
  <si>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</si>
  <si>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</si>
  <si>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</si>
  <si>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</si>
  <si>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</si>
  <si>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</si>
  <si>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</si>
  <si>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</si>
  <si>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</si>
  <si>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</si>
  <si>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</si>
  <si>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</si>
  <si>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</si>
  <si>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</si>
  <si>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</si>
  <si>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</si>
  <si>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</si>
  <si>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</si>
  <si>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</si>
  <si>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</si>
  <si>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</si>
  <si>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</si>
  <si>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</si>
  <si>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</si>
  <si>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</si>
  <si>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</si>
  <si>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</si>
  <si>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</si>
  <si>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</si>
  <si>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</si>
  <si>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</si>
  <si>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</si>
  <si>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</si>
  <si>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</si>
  <si>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</si>
  <si>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</si>
  <si>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</si>
  <si>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</si>
  <si>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</si>
  <si>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</si>
  <si>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</si>
  <si>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</si>
  <si>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</si>
  <si>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</si>
  <si>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</si>
  <si>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</si>
  <si>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</si>
  <si>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</si>
  <si>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</si>
  <si>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</si>
  <si>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</si>
  <si>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</si>
  <si>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</si>
  <si>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</si>
  <si>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</si>
  <si>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</si>
  <si>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</si>
  <si>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</si>
  <si>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</si>
  <si>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</si>
  <si>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</si>
  <si>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</si>
  <si>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</si>
  <si>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</si>
  <si>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</si>
  <si>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</si>
  <si>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</si>
  <si>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</si>
  <si>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</si>
  <si>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</si>
  <si>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</si>
  <si>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</si>
  <si>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</si>
  <si>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</si>
  <si>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</si>
  <si>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</si>
  <si>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</si>
  <si>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</si>
  <si>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</si>
  <si>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</si>
  <si>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</si>
  <si>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</si>
  <si>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</si>
  <si>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</si>
  <si>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</si>
  <si>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</si>
  <si>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</si>
  <si>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</si>
  <si>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</si>
  <si>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</si>
  <si>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</si>
  <si>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</si>
  <si>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</si>
  <si>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</si>
  <si>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</si>
  <si>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</si>
  <si>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</si>
  <si>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</si>
  <si>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</si>
  <si>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</si>
  <si>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</si>
  <si>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</si>
  <si>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</si>
  <si>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</si>
  <si>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</si>
  <si>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</si>
  <si>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</si>
  <si>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</si>
  <si>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</si>
  <si>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</si>
  <si>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</si>
  <si>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</si>
  <si>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</si>
  <si>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</si>
  <si>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</si>
  <si>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</si>
  <si>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</si>
  <si>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</si>
  <si>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</si>
  <si>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</si>
  <si>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</si>
  <si>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</si>
  <si>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</si>
  <si>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</si>
  <si>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</si>
  <si>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</si>
  <si>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</si>
  <si>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</si>
  <si>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</si>
  <si>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</si>
  <si>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</si>
  <si>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</si>
  <si>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</si>
  <si>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</si>
  <si>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</si>
  <si>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</si>
  <si>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</si>
  <si>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</si>
  <si>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</si>
  <si>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</si>
  <si>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</si>
  <si>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</si>
  <si>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</si>
  <si>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</si>
  <si>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</si>
  <si>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</si>
  <si>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</si>
  <si>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</si>
  <si>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</si>
  <si>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</si>
  <si>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</si>
  <si>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</si>
  <si>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</si>
  <si>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</si>
  <si>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</si>
  <si>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</si>
  <si>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</si>
  <si>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</si>
  <si>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</si>
  <si>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</si>
  <si>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</si>
  <si>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</si>
  <si>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</si>
  <si>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</si>
  <si>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</si>
  <si>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</si>
  <si>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</si>
  <si>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</si>
  <si>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</si>
  <si>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</si>
  <si>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</si>
  <si>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</si>
  <si>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</si>
  <si>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</si>
  <si>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</si>
  <si>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</si>
  <si>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</si>
  <si>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</si>
  <si>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</si>
  <si>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</si>
  <si>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</si>
  <si>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</si>
  <si>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</si>
  <si>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</si>
  <si>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</si>
  <si>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</si>
  <si>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</si>
  <si>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</si>
  <si>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</si>
  <si>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</si>
  <si>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</si>
  <si>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</si>
  <si>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</si>
  <si>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</si>
  <si>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</si>
  <si>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</si>
  <si>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</si>
  <si>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</si>
  <si>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</si>
  <si>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</si>
  <si>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</si>
  <si>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</si>
  <si>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</si>
  <si>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</si>
  <si>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</si>
  <si>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</si>
  <si>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</si>
  <si>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</si>
  <si>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</si>
  <si>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</si>
  <si>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</si>
  <si>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</si>
  <si>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</si>
  <si>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</si>
  <si>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</si>
  <si>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</si>
  <si>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</si>
  <si>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</si>
  <si>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</si>
  <si>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</si>
  <si>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</si>
  <si>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</si>
  <si>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</si>
  <si>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</si>
  <si>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</si>
  <si>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</si>
  <si>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</si>
  <si>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</si>
  <si>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</si>
  <si>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</si>
  <si>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</si>
  <si>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</si>
  <si>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</si>
  <si>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</si>
  <si>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</si>
  <si>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</si>
  <si>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</si>
  <si>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</si>
  <si>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</si>
  <si>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</si>
  <si>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</si>
  <si>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</si>
  <si>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</si>
  <si>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</si>
  <si>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</si>
  <si>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</si>
  <si>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</si>
  <si>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</si>
  <si>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</si>
  <si>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</si>
  <si>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</si>
  <si>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</si>
  <si>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</si>
  <si>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</si>
  <si>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</si>
  <si>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</si>
  <si>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</si>
  <si>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</si>
  <si>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</si>
  <si>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</si>
  <si>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</si>
  <si>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</si>
  <si>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</si>
  <si>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</si>
  <si>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</si>
  <si>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</si>
  <si>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</si>
  <si>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</si>
  <si>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</si>
  <si>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</si>
  <si>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</si>
  <si>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</si>
  <si>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</si>
  <si>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</si>
  <si>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</si>
  <si>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</si>
  <si>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</si>
  <si>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</si>
  <si>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</si>
  <si>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</si>
  <si>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</si>
  <si>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</si>
  <si>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</si>
  <si>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</si>
  <si>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</si>
  <si>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</si>
  <si>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</si>
  <si>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</si>
  <si>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</si>
  <si>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</si>
  <si>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</si>
  <si>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</si>
  <si>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</si>
  <si>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</si>
  <si>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</si>
  <si>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</si>
  <si>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</si>
  <si>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</si>
  <si>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</si>
  <si>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</si>
  <si>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</si>
  <si>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</si>
  <si>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</si>
  <si>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</si>
  <si>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</si>
  <si>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</si>
  <si>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</si>
  <si>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</si>
  <si>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</si>
  <si>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</si>
  <si>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</si>
  <si>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</si>
  <si>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</si>
  <si>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</si>
  <si>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</si>
  <si>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</si>
  <si>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</si>
  <si>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</si>
  <si>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</si>
  <si>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</si>
  <si>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</si>
  <si>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</si>
  <si>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</si>
  <si>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</si>
  <si>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</si>
  <si>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</si>
  <si>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</si>
  <si>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</si>
  <si>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</si>
  <si>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</si>
  <si>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</si>
  <si>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</si>
  <si>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</si>
  <si>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</si>
  <si>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</si>
  <si>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</si>
  <si>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</si>
  <si>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</si>
  <si>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</si>
  <si>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</si>
  <si>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</si>
  <si>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</si>
  <si>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</si>
  <si>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</si>
  <si>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</si>
  <si>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</si>
  <si>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</si>
  <si>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</si>
  <si>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</si>
  <si>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</si>
  <si>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</si>
  <si>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</si>
  <si>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</si>
  <si>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</si>
  <si>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</si>
  <si>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</si>
  <si>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</si>
  <si>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</si>
  <si>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</si>
  <si>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</si>
  <si>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</si>
  <si>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</si>
  <si>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</si>
  <si>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</si>
  <si>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</si>
  <si>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</si>
  <si>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</si>
  <si>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</si>
  <si>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</si>
  <si>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</si>
  <si>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</si>
  <si>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</si>
  <si>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</si>
  <si>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</si>
  <si>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</si>
  <si>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</si>
  <si>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</si>
  <si>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</si>
  <si>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</si>
  <si>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</si>
  <si>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</si>
  <si>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</si>
  <si>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</si>
  <si>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</si>
  <si>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</si>
  <si>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</si>
  <si>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</si>
  <si>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</si>
  <si>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</si>
  <si>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</si>
  <si>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</si>
  <si>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</si>
  <si>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</si>
  <si>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</si>
  <si>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</si>
  <si>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</si>
  <si>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</si>
  <si>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</si>
  <si>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</si>
  <si>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</si>
  <si>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</si>
  <si>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</si>
  <si>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</si>
  <si>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</si>
  <si>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</si>
  <si>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</si>
  <si>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</si>
  <si>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</si>
  <si>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</si>
  <si>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</si>
  <si>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</si>
  <si>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</si>
  <si>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</si>
  <si>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</si>
  <si>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</si>
  <si>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</si>
  <si>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</si>
  <si>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</si>
  <si>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</si>
  <si>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</si>
  <si>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</si>
  <si>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</si>
  <si>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</si>
  <si>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</si>
  <si>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</si>
  <si>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</si>
  <si>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</si>
  <si>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</si>
  <si>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</si>
  <si>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</si>
  <si>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</si>
  <si>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</si>
  <si>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</si>
  <si>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</si>
  <si>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</si>
  <si>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</si>
  <si>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</si>
  <si>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</si>
  <si>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</si>
  <si>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</si>
  <si>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</si>
  <si>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</si>
  <si>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</si>
  <si>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</si>
  <si>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</si>
  <si>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</si>
  <si>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</si>
  <si>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</si>
  <si>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</si>
  <si>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</si>
  <si>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</si>
  <si>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</si>
  <si>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</si>
  <si>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</si>
  <si>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</si>
  <si>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</si>
  <si>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</si>
  <si>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</si>
  <si>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</si>
  <si>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</si>
  <si>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</si>
  <si>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</si>
  <si>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</si>
  <si>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</si>
  <si>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</si>
  <si>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</si>
  <si>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</si>
  <si>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</si>
  <si>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</si>
  <si>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</si>
  <si>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</si>
  <si>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</si>
  <si>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</si>
  <si>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</si>
  <si>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</si>
  <si>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</si>
  <si>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</si>
  <si>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</si>
  <si>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</si>
  <si>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</si>
  <si>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</si>
  <si>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</si>
  <si>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</si>
  <si>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</si>
  <si>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</si>
  <si>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</si>
  <si>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</si>
  <si>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</si>
  <si>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</si>
  <si>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</si>
  <si>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</si>
  <si>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</si>
  <si>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</si>
  <si>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</si>
  <si>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</si>
  <si>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</si>
  <si>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</si>
  <si>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</si>
  <si>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</si>
  <si>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</si>
  <si>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</si>
  <si>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</si>
  <si>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</si>
  <si>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</si>
  <si>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</si>
  <si>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</si>
  <si>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</si>
  <si>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</si>
  <si>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</si>
  <si>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</si>
  <si>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</si>
  <si>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</si>
  <si>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</si>
  <si>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</si>
  <si>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</si>
  <si>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</si>
  <si>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</si>
  <si>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</si>
  <si>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</si>
  <si>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</si>
  <si>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</si>
  <si>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</si>
  <si>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</si>
  <si>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</si>
  <si>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</si>
  <si>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</si>
  <si>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</si>
  <si>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</si>
  <si>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</si>
  <si>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</si>
  <si>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</si>
  <si>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</si>
  <si>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</si>
  <si>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</si>
  <si>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</si>
  <si>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</si>
  <si>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</si>
  <si>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</si>
  <si>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</si>
  <si>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</si>
  <si>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</si>
  <si>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</si>
  <si>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</si>
  <si>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</si>
  <si>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</si>
  <si>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</si>
  <si>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</si>
  <si>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</si>
  <si>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</si>
  <si>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</si>
  <si>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</si>
  <si>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</si>
  <si>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</si>
  <si>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</si>
  <si>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</si>
  <si>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</si>
  <si>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</si>
  <si>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</si>
  <si>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</si>
  <si>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</si>
  <si>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</si>
  <si>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</si>
  <si>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</si>
  <si>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</si>
  <si>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</si>
  <si>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</si>
  <si>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</si>
  <si>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</si>
  <si>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</si>
  <si>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</si>
  <si>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</si>
  <si>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</si>
  <si>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</si>
  <si>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</si>
  <si>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</si>
  <si>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</si>
  <si>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</si>
  <si>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</si>
  <si>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</si>
  <si>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</si>
  <si>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</si>
  <si>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</si>
  <si>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</si>
  <si>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</si>
  <si>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</si>
  <si>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</si>
  <si>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</si>
  <si>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</si>
  <si>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</si>
  <si>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</si>
  <si>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</si>
  <si>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</si>
  <si>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</si>
  <si>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</si>
  <si>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</si>
  <si>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</si>
  <si>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</si>
  <si>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</si>
  <si>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</si>
  <si>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</si>
  <si>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</si>
  <si>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</si>
  <si>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</si>
  <si>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</si>
  <si>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</si>
  <si>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</si>
  <si>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</si>
  <si>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</si>
  <si>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</si>
  <si>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</si>
  <si>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</si>
  <si>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</si>
  <si>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</si>
  <si>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</si>
  <si>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</si>
  <si>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</si>
  <si>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</si>
  <si>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</si>
  <si>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</si>
  <si>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</si>
  <si>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</si>
  <si>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</si>
  <si>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</si>
  <si>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</si>
  <si>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</si>
  <si>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</si>
  <si>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</si>
  <si>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</si>
  <si>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</si>
  <si>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</si>
  <si>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</si>
  <si>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</si>
  <si>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</si>
  <si>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</si>
  <si>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</si>
  <si>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</si>
  <si>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</si>
  <si>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</si>
  <si>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</si>
  <si>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</si>
  <si>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</si>
  <si>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</si>
  <si>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</si>
  <si>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</si>
  <si>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</si>
  <si>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</si>
  <si>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</si>
  <si>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</si>
  <si>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</si>
  <si>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</si>
  <si>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</si>
  <si>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</si>
  <si>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</si>
  <si>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</si>
  <si>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</si>
  <si>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</si>
  <si>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</si>
  <si>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</si>
  <si>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</si>
  <si>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</si>
  <si>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</si>
  <si>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</si>
  <si>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</si>
  <si>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</si>
  <si>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</si>
  <si>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</si>
  <si>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</si>
  <si>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</si>
  <si>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</si>
  <si>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</si>
  <si>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</si>
  <si>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</si>
  <si>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</si>
  <si>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</si>
  <si>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</si>
  <si>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</si>
  <si>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</si>
  <si>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</si>
  <si>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</si>
  <si>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</si>
  <si>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</si>
  <si>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</si>
  <si>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</si>
  <si>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</si>
  <si>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</si>
  <si>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</si>
  <si>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</si>
  <si>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</si>
  <si>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</si>
  <si>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</si>
  <si>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</si>
  <si>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</si>
  <si>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</si>
  <si>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</si>
  <si>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</si>
  <si>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</si>
  <si>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</si>
  <si>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</si>
  <si>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</si>
  <si>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</si>
  <si>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</si>
  <si>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</si>
  <si>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</si>
  <si>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</si>
  <si>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</si>
  <si>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</si>
  <si>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</si>
  <si>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</si>
  <si>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</si>
  <si>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</si>
  <si>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</si>
  <si>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</si>
  <si>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</si>
  <si>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</si>
  <si>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</si>
  <si>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</si>
  <si>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</si>
  <si>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</si>
  <si>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</si>
  <si>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</si>
  <si>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</si>
  <si>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</si>
  <si>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</si>
  <si>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</si>
  <si>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</si>
  <si>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</si>
  <si>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</si>
  <si>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</si>
  <si>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</si>
  <si>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</si>
  <si>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</si>
  <si>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</si>
  <si>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</si>
  <si>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</si>
  <si>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</si>
  <si>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</si>
  <si>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</si>
  <si>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</si>
  <si>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</si>
  <si>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</si>
  <si>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</si>
  <si>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</si>
  <si>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</si>
  <si>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</si>
  <si>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</si>
  <si>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</si>
  <si>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</si>
  <si>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</si>
  <si>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</si>
  <si>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</si>
  <si>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</si>
  <si>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</si>
  <si>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</si>
  <si>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</si>
  <si>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</si>
  <si>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</si>
  <si>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</si>
  <si>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</si>
  <si>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</si>
  <si>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</si>
  <si>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</si>
  <si>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</si>
  <si>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</si>
  <si>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</si>
  <si>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</si>
  <si>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</si>
  <si>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</si>
  <si>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</si>
  <si>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</si>
  <si>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</si>
  <si>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</si>
  <si>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</si>
  <si>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</si>
  <si>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</si>
  <si>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</si>
  <si>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</si>
  <si>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</si>
  <si>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</si>
  <si>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</si>
  <si>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</si>
  <si>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</si>
  <si>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</si>
  <si>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</si>
  <si>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</si>
  <si>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</si>
  <si>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</si>
  <si>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</si>
  <si>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</si>
  <si>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</si>
  <si>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</si>
  <si>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</si>
  <si>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</si>
  <si>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</si>
  <si>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</si>
  <si>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</si>
  <si>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</si>
  <si>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</si>
  <si>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</si>
  <si>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</si>
  <si>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</si>
  <si>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</si>
  <si>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</si>
  <si>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</si>
  <si>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</si>
  <si>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</si>
  <si>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</si>
  <si>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</si>
  <si>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</si>
  <si>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</si>
  <si>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</si>
  <si>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</si>
  <si>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</si>
  <si>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</si>
  <si>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</si>
  <si>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</si>
  <si>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</si>
  <si>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</si>
  <si>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</si>
  <si>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</si>
  <si>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</si>
  <si>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</si>
  <si>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</si>
  <si>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</si>
  <si>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</si>
  <si>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</si>
  <si>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</si>
  <si>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</si>
  <si>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</si>
  <si>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</si>
  <si>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</si>
  <si>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</si>
  <si>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</si>
  <si>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</si>
  <si>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</si>
  <si>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</si>
  <si>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</si>
  <si>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</si>
  <si>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</si>
  <si>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</si>
  <si>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</si>
  <si>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</si>
  <si>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</si>
  <si>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</si>
  <si>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</si>
  <si>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</si>
  <si>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</si>
  <si>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</si>
  <si>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</si>
  <si>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</si>
  <si>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</si>
  <si>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</si>
  <si>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</si>
  <si>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</si>
  <si>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</si>
  <si>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</si>
  <si>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</si>
  <si>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</si>
  <si>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</si>
  <si>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</si>
  <si>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</si>
  <si>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</si>
  <si>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</si>
  <si>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</si>
  <si>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</si>
  <si>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</si>
  <si>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</si>
  <si>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</si>
  <si>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</si>
  <si>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</si>
  <si>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</si>
  <si>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</si>
  <si>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</si>
  <si>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</si>
  <si>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</si>
  <si>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</si>
  <si>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</si>
  <si>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</si>
  <si>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</si>
  <si>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</si>
  <si>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</si>
  <si>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</si>
  <si>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</si>
  <si>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</si>
  <si>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</si>
  <si>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</si>
  <si>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</si>
  <si>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</si>
  <si>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</si>
  <si>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</si>
  <si>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</si>
  <si>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</si>
  <si>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</si>
  <si>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</si>
  <si>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</si>
  <si>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</si>
  <si>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</si>
  <si>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</si>
  <si>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</si>
  <si>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</si>
  <si>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</si>
  <si>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</si>
  <si>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</si>
  <si>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</si>
  <si>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</si>
  <si>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</si>
  <si>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</si>
  <si>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</si>
  <si>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</si>
  <si>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</si>
  <si>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</si>
  <si>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</si>
  <si>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</si>
  <si>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</si>
  <si>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</si>
  <si>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</si>
  <si>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</si>
  <si>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</si>
  <si>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</si>
  <si>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</si>
  <si>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</si>
  <si>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</si>
  <si>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</si>
  <si>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</si>
  <si>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</si>
  <si>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</si>
  <si>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</si>
  <si>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</si>
  <si>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</si>
  <si>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</si>
  <si>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</si>
  <si>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</si>
  <si>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</si>
  <si>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</si>
  <si>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</si>
  <si>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</si>
  <si>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</si>
  <si>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</si>
  <si>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</si>
  <si>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</si>
  <si>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</si>
  <si>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</si>
  <si>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</si>
  <si>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</si>
  <si>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</si>
  <si>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</si>
  <si>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</si>
  <si>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</si>
  <si>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</si>
  <si>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</si>
  <si>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</si>
  <si>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</si>
  <si>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</si>
  <si>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</si>
  <si>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</si>
  <si>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</si>
  <si>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</si>
  <si>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</si>
  <si>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</si>
  <si>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</si>
  <si>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</si>
  <si>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</si>
  <si>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</si>
  <si>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</si>
  <si>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</si>
  <si>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</si>
  <si>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</si>
  <si>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</si>
  <si>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</si>
  <si>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</si>
  <si>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</si>
  <si>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</si>
  <si>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</si>
  <si>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</si>
  <si>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</si>
  <si>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</si>
  <si>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</si>
  <si>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</si>
  <si>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</si>
  <si>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</si>
  <si>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</si>
  <si>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</si>
  <si>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</si>
  <si>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</si>
  <si>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</si>
  <si>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</si>
  <si>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</si>
  <si>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</si>
  <si>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</si>
  <si>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</si>
  <si>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</si>
  <si>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</si>
  <si>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</si>
  <si>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</si>
  <si>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</si>
  <si>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</si>
  <si>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</si>
  <si>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</si>
  <si>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</si>
  <si>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</si>
  <si>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</si>
  <si>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</si>
  <si>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</si>
  <si>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</si>
  <si>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</si>
  <si>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</si>
  <si>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</si>
  <si>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</si>
  <si>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</si>
  <si>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</si>
  <si>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</si>
  <si>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</si>
  <si>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</si>
  <si>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</si>
  <si>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</si>
  <si>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</si>
  <si>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</si>
  <si>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</si>
  <si>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</si>
  <si>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</si>
  <si>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</si>
  <si>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</si>
  <si>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</si>
  <si>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</si>
  <si>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</si>
  <si>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</si>
  <si>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</si>
  <si>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</si>
  <si>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</si>
  <si>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</si>
  <si>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</si>
  <si>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</si>
  <si>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</si>
  <si>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</si>
  <si>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</si>
  <si>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</si>
  <si>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</si>
  <si>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</si>
  <si>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</si>
  <si>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</si>
  <si>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</si>
  <si>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</si>
  <si>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</si>
  <si>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</si>
  <si>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</si>
  <si>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</si>
  <si>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</si>
  <si>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</si>
  <si>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</si>
  <si>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</si>
  <si>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</si>
  <si>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</si>
  <si>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</si>
  <si>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</si>
  <si>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</si>
  <si>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</si>
  <si>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</si>
  <si>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</si>
  <si>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</si>
  <si>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</si>
  <si>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</si>
  <si>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</si>
  <si>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</si>
  <si>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</si>
  <si>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</si>
  <si>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</si>
  <si>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</si>
  <si>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</si>
  <si>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</si>
  <si>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</si>
  <si>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</si>
  <si>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</si>
  <si>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</si>
  <si>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</si>
  <si>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</si>
  <si>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</si>
  <si>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</si>
  <si>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</si>
  <si>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</si>
  <si>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</si>
  <si>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</si>
  <si>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</si>
  <si>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</si>
  <si>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</si>
  <si>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</si>
  <si>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</si>
  <si>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</si>
  <si>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</si>
  <si>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</si>
  <si>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</si>
  <si>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</si>
  <si>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</si>
  <si>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</si>
  <si>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</si>
  <si>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</si>
  <si>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</si>
  <si>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</si>
  <si>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</si>
  <si>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</si>
  <si>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</si>
  <si>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</si>
  <si>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</si>
  <si>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</si>
  <si>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</si>
  <si>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</si>
  <si>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</si>
  <si>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</si>
  <si>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</si>
  <si>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</si>
  <si>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</si>
  <si>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</si>
  <si>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</si>
  <si>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</si>
  <si>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</si>
  <si>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</si>
  <si>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</si>
  <si>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</si>
  <si>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</si>
  <si>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</si>
  <si>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</si>
  <si>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</si>
  <si>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</si>
  <si>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</si>
  <si>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</si>
  <si>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</si>
  <si>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</si>
  <si>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</si>
  <si>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</si>
  <si>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</si>
  <si>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</si>
  <si>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</si>
  <si>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</si>
  <si>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</si>
  <si>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</si>
  <si>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</si>
  <si>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</si>
  <si>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</si>
  <si>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</si>
  <si>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</si>
  <si>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</si>
  <si>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</si>
  <si>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</si>
  <si>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</si>
  <si>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</si>
  <si>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</si>
  <si>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</si>
  <si>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</si>
  <si>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</si>
  <si>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</si>
  <si>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</si>
  <si>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</si>
  <si>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</si>
  <si>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</si>
  <si>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</si>
  <si>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</si>
  <si>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</si>
  <si>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</si>
  <si>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</si>
  <si>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</si>
  <si>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</si>
  <si>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</si>
  <si>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</si>
  <si>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</si>
  <si>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</si>
  <si>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</si>
  <si>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</si>
  <si>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</si>
  <si>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</si>
  <si>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</si>
  <si>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</si>
  <si>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</si>
  <si>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</si>
  <si>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</si>
  <si>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</si>
  <si>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</si>
  <si>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</si>
  <si>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</si>
  <si>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</si>
  <si>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</si>
  <si>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</si>
  <si>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</si>
  <si>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</si>
  <si>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</si>
  <si>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</si>
  <si>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</si>
  <si>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</si>
  <si>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</si>
  <si>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</si>
  <si>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</si>
  <si>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</si>
  <si>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</si>
  <si>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</si>
  <si>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</si>
  <si>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</si>
  <si>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</si>
  <si>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</si>
  <si>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</si>
  <si>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</si>
  <si>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</si>
  <si>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</si>
  <si>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</si>
  <si>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</si>
  <si>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</si>
  <si>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</si>
  <si>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</si>
  <si>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</si>
  <si>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</si>
  <si>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</si>
  <si>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</si>
  <si>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</si>
  <si>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</si>
  <si>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</si>
  <si>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</si>
  <si>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</si>
  <si>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</si>
  <si>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</si>
  <si>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</si>
  <si>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</si>
  <si>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</si>
  <si>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</si>
  <si>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</si>
  <si>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</si>
  <si>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</si>
  <si>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</si>
  <si>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</si>
  <si>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</si>
  <si>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</si>
  <si>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</si>
  <si>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</si>
  <si>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</si>
  <si>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</si>
  <si>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</si>
  <si>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</si>
  <si>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</si>
  <si>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</si>
  <si>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</si>
  <si>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</si>
  <si>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</si>
  <si>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</si>
  <si>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</si>
  <si>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</si>
  <si>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</si>
  <si>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</si>
  <si>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</si>
  <si>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</si>
  <si>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</si>
  <si>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</si>
  <si>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</si>
  <si>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</si>
  <si>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</si>
  <si>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</si>
  <si>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</si>
  <si>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</si>
  <si>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</si>
  <si>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</si>
  <si>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</si>
  <si>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</si>
  <si>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</si>
  <si>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</si>
  <si>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</si>
  <si>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</si>
  <si>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</si>
  <si>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</si>
  <si>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</si>
  <si>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</si>
  <si>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</si>
  <si>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</si>
  <si>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</si>
  <si>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</si>
  <si>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</si>
  <si>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</si>
  <si>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</si>
  <si>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</si>
  <si>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</si>
  <si>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</si>
  <si>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</si>
  <si>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</si>
  <si>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</si>
  <si>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</si>
  <si>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</si>
  <si>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</si>
  <si>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</si>
  <si>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</si>
  <si>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</si>
  <si>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</si>
  <si>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</si>
  <si>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</si>
  <si>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</si>
  <si>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</si>
  <si>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</si>
  <si>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</si>
  <si>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</si>
  <si>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</si>
  <si>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</si>
  <si>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</si>
  <si>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</si>
  <si>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</si>
  <si>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</si>
  <si>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</si>
  <si>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</si>
  <si>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</si>
  <si>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</si>
  <si>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</si>
  <si>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</si>
  <si>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</si>
  <si>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</si>
  <si>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</si>
  <si>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</si>
  <si>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</si>
  <si>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</si>
  <si>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</si>
  <si>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</si>
  <si>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</si>
  <si>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</si>
  <si>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</si>
  <si>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</si>
  <si>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</si>
  <si>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</si>
  <si>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</si>
  <si>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</si>
  <si>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</si>
  <si>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</si>
  <si>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</si>
  <si>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</si>
  <si>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</si>
  <si>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</si>
  <si>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</si>
  <si>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</si>
  <si>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</si>
  <si>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</si>
  <si>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</si>
  <si>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</si>
  <si>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</si>
  <si>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</si>
  <si>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</si>
  <si>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</si>
  <si>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</si>
  <si>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</si>
  <si>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</si>
  <si>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</si>
  <si>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</si>
  <si>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</si>
  <si>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</si>
  <si>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</si>
  <si>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</si>
  <si>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</si>
  <si>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</si>
  <si>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</si>
  <si>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</si>
  <si>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</si>
  <si>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</si>
  <si>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</si>
  <si>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</si>
  <si>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</si>
  <si>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</si>
  <si>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</si>
  <si>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</si>
  <si>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</si>
  <si>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</si>
  <si>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</si>
  <si>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</si>
  <si>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</si>
  <si>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</si>
  <si>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</si>
  <si>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</si>
  <si>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</si>
  <si>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</si>
  <si>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</si>
  <si>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</si>
  <si>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</si>
  <si>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</si>
  <si>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</si>
  <si>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</si>
  <si>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</si>
  <si>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</si>
  <si>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</si>
  <si>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</si>
  <si>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</si>
  <si>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</si>
  <si>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</si>
  <si>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</si>
  <si>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</si>
  <si>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</si>
  <si>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</si>
  <si>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</si>
  <si>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</si>
  <si>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</si>
  <si>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</si>
  <si>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</si>
  <si>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</si>
  <si>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</si>
  <si>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</si>
  <si>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</si>
  <si>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</si>
  <si>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</si>
  <si>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</si>
  <si>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</si>
  <si>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</si>
  <si>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</si>
  <si>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</si>
  <si>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</si>
  <si>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</si>
  <si>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</si>
  <si>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</si>
  <si>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</si>
  <si>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</si>
  <si>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</si>
  <si>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</si>
  <si>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</si>
  <si>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</si>
  <si>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</si>
  <si>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</si>
  <si>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</si>
  <si>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</si>
  <si>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</si>
  <si>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</si>
  <si>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</si>
  <si>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</si>
  <si>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</si>
  <si>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</si>
  <si>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</si>
  <si>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</si>
  <si>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</si>
  <si>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</si>
  <si>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</si>
  <si>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</si>
  <si>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</si>
  <si>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</si>
  <si>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</si>
  <si>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</si>
  <si>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</si>
  <si>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</si>
  <si>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</si>
  <si>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</si>
  <si>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</si>
  <si>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</si>
  <si>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</si>
  <si>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</si>
  <si>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</si>
  <si>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</si>
  <si>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</si>
  <si>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</si>
  <si>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</si>
  <si>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</si>
  <si>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</si>
  <si>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</si>
  <si>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</si>
  <si>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</si>
  <si>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</si>
  <si>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</si>
  <si>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</si>
  <si>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</si>
  <si>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</si>
  <si>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</si>
  <si>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</si>
  <si>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</si>
  <si>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</si>
  <si>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</si>
  <si>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</si>
  <si>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</si>
  <si>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</si>
  <si>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</si>
  <si>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</si>
  <si>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</si>
  <si>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</si>
  <si>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</si>
  <si>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</si>
  <si>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</si>
  <si>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</si>
  <si>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</si>
  <si>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</si>
  <si>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</si>
  <si>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</si>
  <si>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</si>
  <si>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</si>
  <si>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</si>
  <si>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</si>
  <si>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</si>
  <si>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</si>
  <si>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</si>
  <si>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</si>
  <si>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</si>
  <si>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</si>
  <si>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</si>
  <si>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</si>
  <si>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</si>
  <si>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</si>
  <si>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</si>
  <si>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</si>
  <si>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</si>
  <si>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</si>
  <si>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</si>
  <si>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</si>
  <si>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</si>
  <si>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</si>
  <si>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</si>
  <si>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</si>
  <si>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</si>
  <si>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</si>
  <si>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</si>
  <si>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</si>
  <si>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</si>
  <si>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</si>
  <si>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</si>
  <si>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</si>
  <si>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</si>
  <si>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</si>
  <si>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</si>
  <si>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</si>
  <si>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</si>
  <si>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</si>
  <si>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</si>
  <si>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</si>
  <si>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</si>
  <si>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</si>
  <si>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</si>
  <si>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</si>
  <si>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</si>
  <si>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</si>
  <si>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</si>
  <si>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</si>
  <si>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</si>
  <si>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</si>
  <si>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</si>
  <si>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</si>
  <si>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</si>
  <si>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</si>
  <si>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</si>
  <si>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</si>
  <si>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</si>
  <si>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</si>
  <si>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</si>
  <si>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</si>
  <si>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</si>
  <si>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</si>
  <si>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</si>
  <si>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</si>
  <si>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</si>
  <si>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</si>
  <si>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</si>
  <si>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</si>
  <si>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</si>
  <si>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</si>
  <si>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</si>
  <si>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</si>
  <si>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</si>
  <si>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</si>
  <si>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</si>
  <si>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</si>
  <si>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</si>
  <si>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</si>
  <si>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</si>
  <si>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</si>
  <si>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</si>
  <si>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</si>
  <si>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</si>
  <si>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</si>
  <si>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</si>
  <si>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</si>
  <si>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</si>
  <si>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</si>
  <si>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</si>
  <si>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</si>
  <si>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</si>
  <si>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</si>
  <si>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</si>
  <si>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</si>
  <si>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</si>
  <si>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</si>
  <si>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</si>
  <si>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</si>
  <si>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</si>
  <si>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</si>
  <si>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</si>
  <si>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</si>
  <si>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</si>
  <si>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</si>
  <si>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</si>
  <si>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</si>
  <si>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</si>
  <si>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</si>
  <si>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</si>
  <si>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</si>
  <si>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</si>
  <si>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</si>
  <si>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</si>
  <si>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</si>
  <si>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</si>
  <si>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</si>
  <si>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</si>
  <si>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</si>
  <si>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</si>
  <si>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</si>
  <si>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</si>
  <si>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</si>
  <si>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</si>
  <si>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</si>
  <si>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</si>
  <si>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</si>
  <si>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</si>
  <si>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</si>
  <si>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</si>
  <si>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</si>
  <si>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</si>
  <si>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</si>
  <si>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</si>
  <si>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</si>
  <si>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</si>
  <si>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</si>
  <si>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</si>
  <si>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</si>
  <si>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</si>
  <si>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</si>
  <si>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</si>
  <si>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</si>
  <si>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</si>
  <si>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</si>
  <si>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</si>
  <si>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</si>
  <si>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</si>
  <si>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</si>
  <si>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</si>
  <si>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</si>
  <si>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</si>
  <si>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</si>
  <si>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</si>
  <si>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</si>
  <si>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</si>
  <si>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</si>
  <si>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</si>
  <si>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</si>
  <si>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</si>
  <si>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</si>
  <si>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</si>
  <si>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</si>
  <si>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</si>
  <si>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</si>
  <si>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</si>
  <si>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</si>
  <si>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</si>
  <si>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</si>
  <si>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</si>
  <si>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</si>
  <si>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</si>
  <si>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</si>
  <si>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</si>
  <si>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</si>
  <si>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</si>
  <si>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</si>
  <si>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</si>
  <si>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</si>
  <si>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</si>
  <si>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</si>
  <si>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</si>
  <si>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</si>
  <si>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</si>
  <si>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</si>
  <si>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</si>
  <si>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</si>
  <si>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</si>
  <si>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</si>
  <si>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</si>
  <si>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</si>
  <si>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</si>
  <si>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</si>
  <si>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</si>
  <si>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</si>
  <si>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</si>
  <si>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</si>
  <si>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</si>
  <si>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</si>
  <si>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</si>
  <si>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</si>
  <si>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</si>
  <si>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</si>
  <si>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</si>
  <si>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</si>
  <si>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</si>
  <si>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</si>
  <si>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</si>
  <si>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</si>
  <si>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</si>
  <si>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</si>
  <si>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</si>
  <si>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</si>
  <si>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</si>
  <si>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</si>
  <si>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</si>
  <si>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</si>
  <si>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</si>
  <si>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</si>
  <si>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</si>
  <si>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</si>
  <si>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</si>
  <si>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</si>
  <si>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</si>
  <si>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</si>
  <si>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</si>
  <si>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</si>
  <si>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</si>
  <si>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</si>
  <si>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</si>
  <si>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</si>
  <si>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</si>
  <si>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</si>
  <si>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</si>
  <si>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</si>
  <si>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</si>
  <si>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</si>
  <si>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</si>
  <si>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</si>
  <si>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</si>
  <si>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</si>
  <si>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</si>
  <si>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</si>
  <si>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</si>
  <si>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</si>
  <si>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</si>
  <si>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</si>
  <si>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</si>
  <si>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</si>
  <si>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</si>
  <si>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</si>
  <si>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</si>
  <si>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</si>
  <si>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</si>
  <si>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</si>
  <si>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</si>
  <si>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</si>
  <si>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</si>
  <si>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</si>
  <si>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</si>
  <si>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</si>
  <si>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</si>
  <si>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</si>
  <si>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</si>
  <si>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</si>
  <si>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</si>
  <si>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</si>
  <si>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</si>
  <si>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</si>
  <si>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</si>
  <si>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</si>
  <si>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</si>
  <si>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</si>
  <si>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</si>
  <si>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</si>
  <si>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</si>
  <si>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</si>
  <si>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</si>
  <si>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</si>
  <si>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</si>
  <si>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</si>
  <si>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</si>
  <si>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</si>
  <si>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</si>
  <si>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</si>
  <si>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</si>
  <si>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</si>
  <si>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</si>
  <si>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</si>
  <si>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</si>
  <si>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</si>
  <si>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</si>
  <si>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</si>
  <si>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</si>
  <si>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</si>
  <si>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</si>
  <si>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</si>
  <si>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</si>
  <si>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</si>
  <si>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</si>
  <si>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</si>
  <si>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</si>
  <si>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</si>
  <si>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</si>
  <si>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</si>
  <si>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</si>
  <si>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</si>
  <si>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</si>
  <si>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</si>
  <si>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</si>
  <si>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</si>
  <si>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</si>
  <si>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</si>
  <si>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</si>
  <si>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</si>
  <si>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</si>
  <si>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</si>
  <si>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</si>
  <si>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</si>
  <si>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</si>
  <si>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</si>
  <si>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</si>
  <si>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</si>
  <si>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</si>
  <si>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</si>
  <si>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</si>
  <si>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</si>
  <si>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</si>
  <si>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</si>
  <si>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</si>
  <si>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</si>
  <si>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</si>
  <si>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</si>
  <si>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</si>
  <si>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</si>
  <si>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</si>
  <si>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</si>
  <si>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</si>
  <si>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</si>
  <si>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</si>
  <si>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</si>
  <si>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</si>
  <si>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</si>
  <si>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</si>
  <si>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</si>
  <si>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</si>
  <si>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</si>
  <si>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</si>
  <si>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</si>
  <si>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</si>
  <si>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</si>
  <si>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</si>
  <si>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</si>
  <si>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</si>
  <si>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</si>
  <si>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</si>
  <si>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</si>
  <si>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</si>
  <si>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</si>
  <si>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</si>
  <si>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</si>
  <si>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</si>
  <si>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</si>
  <si>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</si>
  <si>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</si>
  <si>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</si>
  <si>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</si>
  <si>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</si>
  <si>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</si>
  <si>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</si>
  <si>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</si>
  <si>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</si>
  <si>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</si>
  <si>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</si>
  <si>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</si>
  <si>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</si>
  <si>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</si>
  <si>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</si>
  <si>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</si>
  <si>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</si>
  <si>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</si>
  <si>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</si>
  <si>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</si>
  <si>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</si>
  <si>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</si>
  <si>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</si>
  <si>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</si>
  <si>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</si>
  <si>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</si>
  <si>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</si>
  <si>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</si>
  <si>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</si>
  <si>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</si>
  <si>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</si>
  <si>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</si>
  <si>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</si>
  <si>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</si>
  <si>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</si>
  <si>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</si>
  <si>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</si>
  <si>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</si>
  <si>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</si>
  <si>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</si>
  <si>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</si>
  <si>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</si>
  <si>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</si>
  <si>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</si>
  <si>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</si>
  <si>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</si>
  <si>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</si>
  <si>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</si>
  <si>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</si>
  <si>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</si>
  <si>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</si>
  <si>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</si>
  <si>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</si>
  <si>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</si>
  <si>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</si>
  <si>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</si>
  <si>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</si>
  <si>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</si>
  <si>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</si>
  <si>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</si>
  <si>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</si>
  <si>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</si>
  <si>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</si>
  <si>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</si>
  <si>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</si>
  <si>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</si>
  <si>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</si>
  <si>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</si>
  <si>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</si>
  <si>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</si>
  <si>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</si>
  <si>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</si>
  <si>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</si>
  <si>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</si>
  <si>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</si>
  <si>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</si>
  <si>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</si>
  <si>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</si>
  <si>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</si>
  <si>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</si>
  <si>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</si>
  <si>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</si>
  <si>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</si>
  <si>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</si>
  <si>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</si>
  <si>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</si>
  <si>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</si>
  <si>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</si>
  <si>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</si>
  <si>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</si>
  <si>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</si>
  <si>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</si>
  <si>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</si>
  <si>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</si>
  <si>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</si>
  <si>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</si>
  <si>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</si>
  <si>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</si>
  <si>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</si>
  <si>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</si>
  <si>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</si>
  <si>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</si>
  <si>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</si>
  <si>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</si>
  <si>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</si>
  <si>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</si>
  <si>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</si>
  <si>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</si>
  <si>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</si>
  <si>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</si>
  <si>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</si>
  <si>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</si>
  <si>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</si>
  <si>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</si>
  <si>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</si>
  <si>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</si>
  <si>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</si>
  <si>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</si>
  <si>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</si>
  <si>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</si>
  <si>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</si>
  <si>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</si>
  <si>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</si>
  <si>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</si>
  <si>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</si>
  <si>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</si>
  <si>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</si>
  <si>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</si>
  <si>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</si>
  <si>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</si>
  <si>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</si>
  <si>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</si>
  <si>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</si>
  <si>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</si>
  <si>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</si>
  <si>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</si>
  <si>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</si>
  <si>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</si>
  <si>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</si>
  <si>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</si>
  <si>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</si>
  <si>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</si>
  <si>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</si>
  <si>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</si>
  <si>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</si>
  <si>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</si>
  <si>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</si>
  <si>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</si>
  <si>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</si>
  <si>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</si>
  <si>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</si>
  <si>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</si>
  <si>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</si>
  <si>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</si>
  <si>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</si>
  <si>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</si>
  <si>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</si>
  <si>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</si>
  <si>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</si>
  <si>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</si>
  <si>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</si>
  <si>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</si>
  <si>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</si>
  <si>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</si>
  <si>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</si>
  <si>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</si>
  <si>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</si>
  <si>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</si>
  <si>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</si>
  <si>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</si>
  <si>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</si>
  <si>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</si>
  <si>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</si>
  <si>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</si>
  <si>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</si>
  <si>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</si>
  <si>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</si>
  <si>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</si>
  <si>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</si>
  <si>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</si>
  <si>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</si>
  <si>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</si>
  <si>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</si>
  <si>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</si>
  <si>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</si>
  <si>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</si>
  <si>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</si>
  <si>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</si>
  <si>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</si>
  <si>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</si>
  <si>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</si>
  <si>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</si>
  <si>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</si>
  <si>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</si>
  <si>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</si>
  <si>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</si>
  <si>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</si>
  <si>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</si>
  <si>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</si>
  <si>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</si>
  <si>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</si>
  <si>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</si>
  <si>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</si>
  <si>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</si>
  <si>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</si>
  <si>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</si>
  <si>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</si>
  <si>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</si>
  <si>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</si>
  <si>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</si>
  <si>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</si>
  <si>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</si>
  <si>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</si>
  <si>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</si>
  <si>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</si>
  <si>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</si>
  <si>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</si>
  <si>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</si>
  <si>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</si>
  <si>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</si>
  <si>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</si>
  <si>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</si>
  <si>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</si>
  <si>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</si>
  <si>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</si>
  <si>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</si>
  <si>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</si>
  <si>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</si>
  <si>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</si>
  <si>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</si>
  <si>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</si>
  <si>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</si>
  <si>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</si>
  <si>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</si>
  <si>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</si>
  <si>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</si>
  <si>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</si>
  <si>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</si>
  <si>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</si>
  <si>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</si>
  <si>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</si>
  <si>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</si>
  <si>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</si>
  <si>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</si>
  <si>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</si>
  <si>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</si>
  <si>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</si>
  <si>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</si>
  <si>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</si>
  <si>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</si>
  <si>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</si>
  <si>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</si>
  <si>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</si>
  <si>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</si>
  <si>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</si>
  <si>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</si>
  <si>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</si>
  <si>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</si>
  <si>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</si>
  <si>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</si>
  <si>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</si>
  <si>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</si>
  <si>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</si>
  <si>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</si>
  <si>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</si>
  <si>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</si>
  <si>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</si>
  <si>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</si>
  <si>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</si>
  <si>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</si>
  <si>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</si>
  <si>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</si>
  <si>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</si>
  <si>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</si>
  <si>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</si>
  <si>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</si>
  <si>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</si>
  <si>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</si>
  <si>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</si>
  <si>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</si>
  <si>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</si>
  <si>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</si>
  <si>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</si>
  <si>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</si>
  <si>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</si>
  <si>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</si>
  <si>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</si>
  <si>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</si>
  <si>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</si>
  <si>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</si>
  <si>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</si>
  <si>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</si>
  <si>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</si>
  <si>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</si>
  <si>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</si>
  <si>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</si>
  <si>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</si>
  <si>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</si>
  <si>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</si>
  <si>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</si>
  <si>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</si>
  <si>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</si>
  <si>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</si>
  <si>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</si>
  <si>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</si>
  <si>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</si>
  <si>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</si>
  <si>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</si>
  <si>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</si>
  <si>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</si>
  <si>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</si>
  <si>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</si>
  <si>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</si>
  <si>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</si>
  <si>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</si>
  <si>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</si>
  <si>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</si>
  <si>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</si>
  <si>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</si>
  <si>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</si>
  <si>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</si>
  <si>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</si>
  <si>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</si>
  <si>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</si>
  <si>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</si>
  <si>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</si>
  <si>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</si>
  <si>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</si>
  <si>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</si>
  <si>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</si>
  <si>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</si>
  <si>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</si>
  <si>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</si>
  <si>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</si>
  <si>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</si>
  <si>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</si>
  <si>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</si>
  <si>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</si>
  <si>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</si>
  <si>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</si>
  <si>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</si>
  <si>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</si>
  <si>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</si>
  <si>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</si>
  <si>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</si>
  <si>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</si>
  <si>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</si>
  <si>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</si>
  <si>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</si>
  <si>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</si>
  <si>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</si>
  <si>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</si>
  <si>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</si>
  <si>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</si>
  <si>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</si>
  <si>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</si>
  <si>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</si>
  <si>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</si>
  <si>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</si>
  <si>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</si>
  <si>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</si>
  <si>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</si>
  <si>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</si>
  <si>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</si>
  <si>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</si>
  <si>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</si>
  <si>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</si>
  <si>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</si>
  <si>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</si>
  <si>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</si>
  <si>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</si>
  <si>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</si>
  <si>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</si>
  <si>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</si>
  <si>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</si>
  <si>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</si>
  <si>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</si>
  <si>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</si>
  <si>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</si>
  <si>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</si>
  <si>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</si>
  <si>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</si>
  <si>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</si>
  <si>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</si>
  <si>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</si>
  <si>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</si>
  <si>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</si>
  <si>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</si>
  <si>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</si>
  <si>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</si>
  <si>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</si>
  <si>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</si>
  <si>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</si>
  <si>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</si>
  <si>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</si>
  <si>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</si>
  <si>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</si>
  <si>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</si>
  <si>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</si>
  <si>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</si>
  <si>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</si>
  <si>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</si>
  <si>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</si>
  <si>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</si>
  <si>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</si>
  <si>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</si>
  <si>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</si>
  <si>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</si>
  <si>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</si>
  <si>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</si>
  <si>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</si>
  <si>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</si>
  <si>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</si>
  <si>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</si>
  <si>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</si>
  <si>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</si>
  <si>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</si>
  <si>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</si>
  <si>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</si>
  <si>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</si>
  <si>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</si>
  <si>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</si>
  <si>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</si>
  <si>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</si>
  <si>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</si>
  <si>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</si>
  <si>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</si>
  <si>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</si>
  <si>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</si>
  <si>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</si>
  <si>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</si>
  <si>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</si>
  <si>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</si>
  <si>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</si>
  <si>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</si>
  <si>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</si>
  <si>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</si>
  <si>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</si>
  <si>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</si>
  <si>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</si>
  <si>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</si>
  <si>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</si>
  <si>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</si>
  <si>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</si>
  <si>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</si>
  <si>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</si>
  <si>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</si>
  <si>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</si>
  <si>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</si>
  <si>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</si>
  <si>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</si>
  <si>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</si>
  <si>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</si>
  <si>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</si>
  <si>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</si>
  <si>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</si>
  <si>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</si>
  <si>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</si>
  <si>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</si>
  <si>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</si>
  <si>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</si>
  <si>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</si>
  <si>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</si>
  <si>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</si>
  <si>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</si>
  <si>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</si>
  <si>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</si>
  <si>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</si>
  <si>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</si>
  <si>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</si>
  <si>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</si>
  <si>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</si>
  <si>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</si>
  <si>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</si>
  <si>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</si>
  <si>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</si>
  <si>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</si>
  <si>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</si>
  <si>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</si>
  <si>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</si>
  <si>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</si>
  <si>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</si>
  <si>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</si>
  <si>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</si>
  <si>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</si>
  <si>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</si>
  <si>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</si>
  <si>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</si>
  <si>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</si>
  <si>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</si>
  <si>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</si>
  <si>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</si>
  <si>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</si>
  <si>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</si>
  <si>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</si>
  <si>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</si>
  <si>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</si>
  <si>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</si>
  <si>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</si>
  <si>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</si>
  <si>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</si>
  <si>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</si>
  <si>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</si>
  <si>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</si>
  <si>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</si>
  <si>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</si>
  <si>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</si>
  <si>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</si>
  <si>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</si>
  <si>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</si>
  <si>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</si>
  <si>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</si>
  <si>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</si>
  <si>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</si>
  <si>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</si>
  <si>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</si>
  <si>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</si>
  <si>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</si>
  <si>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</si>
  <si>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</si>
  <si>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</si>
  <si>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</si>
  <si>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</si>
  <si>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</si>
  <si>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</si>
  <si>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</si>
  <si>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</si>
  <si>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</si>
  <si>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</si>
  <si>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</si>
  <si>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</si>
  <si>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</si>
  <si>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</si>
  <si>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</si>
  <si>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</si>
  <si>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</si>
  <si>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</si>
  <si>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</si>
  <si>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</si>
  <si>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</si>
  <si>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</si>
  <si>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</si>
  <si>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</si>
  <si>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</si>
  <si>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</si>
  <si>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</si>
  <si>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</si>
  <si>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</si>
  <si>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</si>
  <si>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</si>
  <si>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</si>
  <si>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</si>
  <si>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</si>
  <si>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</si>
  <si>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</si>
  <si>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</si>
  <si>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</si>
  <si>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</si>
  <si>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</si>
  <si>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</si>
  <si>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</si>
  <si>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</si>
  <si>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</si>
  <si>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</si>
  <si>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</si>
  <si>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</si>
  <si>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</si>
  <si>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</si>
  <si>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</si>
  <si>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</si>
  <si>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</si>
  <si>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</si>
  <si>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</si>
  <si>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</si>
  <si>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</si>
  <si>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</si>
  <si>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</si>
  <si>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</si>
  <si>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</si>
  <si>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</si>
  <si>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</si>
  <si>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</si>
  <si>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</si>
  <si>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</si>
  <si>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</si>
  <si>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</si>
  <si>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</si>
  <si>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</si>
  <si>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</si>
  <si>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</si>
  <si>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</si>
  <si>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</si>
  <si>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</si>
  <si>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</si>
  <si>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</si>
  <si>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</si>
  <si>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</si>
  <si>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</si>
  <si>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</si>
  <si>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</si>
  <si>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</si>
  <si>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</si>
  <si>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</si>
  <si>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</si>
  <si>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</si>
  <si>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</si>
  <si>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</si>
  <si>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</si>
  <si>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</si>
  <si>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</si>
  <si>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</si>
  <si>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</si>
  <si>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</si>
  <si>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</si>
  <si>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</si>
  <si>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</si>
  <si>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</si>
  <si>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</si>
  <si>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</si>
  <si>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</si>
  <si>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</si>
  <si>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</si>
  <si>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</si>
  <si>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</si>
  <si>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</si>
  <si>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</si>
  <si>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</si>
  <si>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</si>
  <si>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</si>
  <si>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</si>
  <si>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</si>
  <si>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</si>
  <si>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</si>
  <si>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</si>
  <si>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</si>
  <si>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</si>
  <si>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</si>
  <si>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</si>
  <si>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</si>
  <si>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</si>
  <si>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</si>
  <si>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</si>
  <si>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</si>
  <si>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</si>
  <si>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</si>
  <si>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</si>
  <si>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</si>
  <si>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</si>
  <si>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</si>
  <si>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</si>
  <si>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</si>
  <si>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</si>
  <si>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</si>
  <si>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</si>
  <si>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</si>
  <si>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</si>
  <si>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</si>
  <si>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</si>
  <si>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</si>
  <si>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</si>
  <si>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</si>
  <si>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</si>
  <si>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</si>
  <si>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</si>
  <si>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</si>
  <si>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</si>
  <si>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</si>
  <si>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</si>
  <si>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</si>
  <si>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</si>
  <si>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</si>
  <si>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</si>
  <si>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</si>
  <si>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</si>
  <si>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</si>
  <si>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</si>
  <si>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</si>
  <si>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</si>
  <si>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</si>
  <si>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</si>
  <si>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</si>
  <si>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</si>
  <si>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</si>
  <si>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</si>
  <si>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</si>
  <si>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</si>
  <si>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</si>
  <si>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</si>
  <si>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</si>
  <si>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</si>
  <si>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</si>
  <si>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</si>
  <si>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</si>
  <si>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</si>
  <si>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</si>
  <si>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</si>
  <si>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</si>
  <si>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</si>
  <si>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</si>
  <si>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</si>
  <si>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</si>
  <si>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</si>
  <si>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</si>
  <si>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</si>
  <si>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</si>
  <si>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</si>
  <si>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</si>
  <si>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</si>
  <si>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</si>
  <si>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</si>
  <si>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</si>
  <si>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</si>
  <si>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</si>
  <si>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</si>
  <si>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</si>
  <si>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</si>
  <si>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</si>
  <si>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</si>
  <si>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</si>
  <si>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</si>
  <si>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</si>
  <si>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</si>
  <si>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</si>
  <si>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</si>
  <si>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</si>
  <si>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</si>
  <si>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</si>
  <si>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</si>
  <si>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</si>
  <si>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</si>
  <si>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</si>
  <si>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</si>
  <si>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</si>
  <si>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</si>
  <si>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</si>
  <si>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</si>
  <si>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</si>
  <si>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</si>
  <si>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</si>
  <si>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</si>
  <si>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</si>
  <si>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</si>
  <si>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</si>
  <si>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</si>
  <si>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</si>
  <si>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</si>
  <si>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</si>
  <si>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</si>
  <si>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</si>
  <si>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</si>
  <si>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</si>
  <si>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</si>
  <si>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</si>
  <si>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</si>
  <si>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</si>
  <si>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</si>
  <si>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</si>
  <si>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</si>
  <si>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</si>
  <si>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</si>
  <si>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</si>
  <si>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</si>
  <si>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</si>
  <si>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</si>
  <si>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</si>
  <si>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</si>
  <si>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</si>
  <si>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</si>
  <si>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</si>
  <si>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</si>
  <si>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</si>
  <si>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</si>
  <si>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</si>
  <si>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</si>
  <si>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</si>
  <si>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</si>
  <si>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</si>
  <si>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</si>
  <si>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</si>
  <si>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</si>
  <si>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</si>
  <si>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</si>
  <si>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</si>
  <si>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</si>
  <si>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</si>
  <si>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</si>
  <si>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</si>
  <si>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</si>
  <si>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</si>
  <si>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</si>
  <si>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</si>
  <si>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</si>
  <si>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</si>
  <si>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</si>
  <si>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</si>
  <si>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</si>
  <si>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</si>
  <si>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</si>
  <si>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</si>
  <si>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</si>
  <si>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</si>
  <si>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</si>
  <si>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</si>
  <si>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</si>
  <si>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</si>
  <si>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</si>
  <si>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</si>
  <si>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</si>
  <si>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</si>
  <si>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</si>
  <si>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</si>
  <si>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</si>
  <si>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</si>
  <si>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</si>
  <si>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</si>
  <si>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</si>
  <si>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</si>
  <si>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</si>
  <si>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</si>
  <si>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</si>
  <si>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</si>
  <si>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</si>
  <si>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</si>
  <si>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</si>
  <si>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</si>
  <si>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</si>
  <si>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</si>
  <si>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</si>
  <si>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</si>
  <si>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</si>
  <si>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</si>
  <si>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</si>
  <si>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</si>
  <si>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</si>
  <si>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</si>
  <si>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</si>
  <si>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</si>
  <si>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</si>
  <si>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</si>
  <si>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</si>
  <si>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</si>
  <si>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</si>
  <si>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</si>
  <si>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</si>
  <si>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</si>
  <si>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</si>
  <si>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</si>
  <si>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</si>
  <si>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</si>
  <si>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</si>
  <si>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</si>
  <si>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</si>
  <si>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</si>
  <si>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</si>
  <si>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</si>
  <si>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</si>
  <si>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</si>
  <si>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</si>
  <si>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</si>
  <si>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</si>
  <si>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</si>
  <si>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</si>
  <si>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</si>
  <si>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</si>
  <si>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</si>
  <si>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</si>
  <si>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</si>
  <si>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</si>
  <si>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</si>
  <si>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</si>
  <si>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</si>
  <si>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</si>
  <si>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</si>
  <si>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</si>
  <si>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</si>
  <si>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</si>
  <si>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</si>
  <si>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</si>
  <si>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</si>
  <si>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</si>
  <si>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</si>
  <si>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</si>
  <si>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</si>
  <si>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</si>
  <si>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</si>
  <si>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</si>
  <si>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</si>
  <si>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</si>
  <si>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</si>
  <si>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</si>
  <si>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</si>
  <si>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</si>
  <si>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</si>
  <si>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</si>
  <si>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</si>
  <si>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</si>
  <si>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</si>
  <si>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</si>
  <si>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</si>
  <si>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</si>
  <si>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</si>
  <si>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</si>
  <si>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</si>
  <si>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</si>
  <si>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</si>
  <si>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</si>
  <si>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</si>
  <si>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</si>
  <si>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</si>
  <si>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</si>
  <si>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</si>
  <si>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</si>
  <si>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</si>
  <si>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</si>
  <si>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</si>
  <si>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</si>
  <si>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</si>
  <si>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</si>
  <si>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</si>
  <si>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</si>
  <si>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</si>
  <si>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</si>
  <si>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</si>
  <si>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</si>
  <si>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</si>
  <si>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</si>
  <si>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</si>
  <si>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</si>
  <si>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</si>
  <si>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</si>
  <si>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</si>
  <si>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</si>
  <si>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</si>
  <si>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</si>
  <si>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</si>
  <si>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</si>
  <si>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</si>
  <si>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</si>
  <si>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</si>
  <si>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</si>
  <si>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</si>
  <si>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</si>
  <si>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</si>
  <si>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</si>
  <si>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</si>
  <si>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</si>
  <si>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</si>
  <si>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</si>
  <si>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</si>
  <si>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</si>
  <si>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</si>
  <si>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</si>
  <si>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</si>
  <si>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</si>
  <si>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</si>
  <si>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</si>
  <si>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</si>
  <si>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</si>
  <si>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</si>
  <si>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</si>
  <si>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</si>
  <si>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</si>
  <si>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</si>
  <si>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</si>
  <si>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</si>
  <si>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</si>
  <si>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</si>
  <si>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</si>
  <si>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</si>
  <si>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</si>
  <si>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</si>
  <si>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</si>
  <si>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</si>
  <si>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</si>
  <si>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</si>
  <si>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</si>
  <si>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</si>
  <si>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</si>
  <si>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</si>
  <si>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</si>
  <si>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</si>
  <si>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</si>
  <si>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</si>
  <si>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</si>
  <si>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</si>
  <si>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</si>
  <si>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</si>
  <si>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</si>
  <si>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</si>
  <si>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</si>
  <si>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</si>
  <si>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</si>
  <si>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</si>
  <si>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</si>
  <si>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</si>
  <si>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</si>
  <si>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</si>
  <si>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</si>
  <si>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</si>
  <si>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</si>
  <si>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</si>
  <si>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</si>
  <si>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</si>
  <si>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</si>
  <si>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</si>
  <si>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</si>
  <si>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</si>
  <si>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</si>
  <si>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</si>
  <si>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</si>
  <si>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</si>
  <si>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</si>
  <si>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</si>
  <si>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</si>
  <si>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</si>
  <si>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</si>
  <si>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</si>
  <si>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</si>
  <si>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</si>
  <si>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</si>
  <si>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</si>
  <si>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</si>
  <si>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</si>
  <si>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</si>
  <si>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</si>
  <si>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</si>
  <si>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</si>
  <si>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</si>
  <si>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</si>
  <si>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</si>
  <si>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</si>
  <si>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</si>
  <si>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</si>
  <si>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</si>
  <si>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</si>
  <si>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</si>
  <si>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</si>
  <si>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</si>
  <si>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</si>
  <si>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</si>
  <si>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</si>
  <si>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</si>
  <si>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</si>
  <si>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</si>
  <si>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</si>
  <si>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</si>
  <si>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</si>
  <si>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</si>
  <si>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</si>
  <si>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</si>
  <si>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</si>
  <si>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</si>
  <si>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</si>
  <si>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</si>
  <si>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</si>
  <si>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</si>
  <si>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</si>
  <si>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</si>
  <si>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</si>
  <si>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</si>
  <si>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</si>
  <si>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</si>
  <si>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</si>
  <si>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</si>
  <si>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</si>
  <si>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</si>
  <si>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</si>
  <si>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</si>
  <si>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</si>
  <si>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</si>
  <si>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</si>
  <si>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</si>
  <si>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</si>
  <si>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</si>
  <si>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</si>
  <si>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</si>
  <si>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</si>
  <si>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</si>
  <si>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</si>
  <si>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</si>
  <si>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</si>
  <si>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</si>
  <si>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</si>
  <si>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</si>
  <si>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</si>
  <si>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</si>
  <si>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</si>
  <si>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</si>
  <si>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</si>
  <si>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</si>
  <si>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</si>
  <si>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</si>
  <si>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</si>
  <si>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</si>
  <si>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</si>
  <si>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</si>
  <si>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</si>
  <si>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</si>
  <si>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</si>
  <si>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</si>
  <si>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</si>
  <si>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</si>
  <si>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</si>
  <si>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</si>
  <si>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</si>
  <si>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</si>
  <si>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</si>
  <si>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</si>
  <si>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</si>
  <si>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</si>
  <si>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</si>
  <si>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</si>
  <si>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</si>
  <si>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</si>
  <si>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</si>
  <si>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</si>
  <si>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</si>
  <si>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</si>
  <si>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</si>
  <si>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</si>
  <si>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</si>
  <si>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</si>
  <si>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</si>
  <si>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</si>
  <si>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</si>
  <si>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</si>
  <si>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</si>
  <si>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</si>
  <si>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</si>
  <si>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</si>
  <si>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</si>
  <si>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</si>
  <si>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</si>
  <si>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</si>
  <si>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</si>
  <si>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</si>
  <si>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</si>
  <si>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</si>
  <si>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</si>
  <si>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</si>
  <si>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</si>
  <si>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</si>
  <si>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</si>
  <si>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</si>
  <si>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</si>
  <si>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</si>
  <si>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</si>
  <si>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</si>
  <si>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</si>
  <si>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</si>
  <si>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</si>
  <si>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</si>
  <si>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</si>
  <si>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</si>
  <si>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</si>
  <si>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</si>
  <si>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</si>
  <si>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</si>
  <si>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</si>
  <si>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</si>
  <si>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</si>
  <si>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</si>
  <si>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</si>
  <si>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</si>
  <si>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</si>
  <si>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</si>
  <si>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</si>
  <si>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</si>
  <si>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</si>
  <si>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</si>
  <si>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</si>
  <si>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</si>
  <si>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</si>
  <si>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</si>
  <si>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</si>
  <si>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</si>
  <si>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</si>
  <si>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</si>
  <si>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</si>
  <si>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</si>
  <si>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</si>
  <si>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</si>
  <si>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</si>
  <si>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</si>
  <si>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</si>
  <si>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</si>
  <si>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</si>
  <si>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</si>
  <si>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</si>
  <si>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</si>
  <si>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</si>
  <si>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</si>
  <si>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</si>
  <si>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</si>
  <si>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</si>
  <si>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</si>
  <si>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</si>
  <si>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</si>
  <si>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</si>
  <si>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</si>
  <si>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</si>
  <si>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</si>
  <si>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</si>
  <si>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</si>
  <si>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</si>
  <si>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</si>
  <si>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</si>
  <si>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</si>
  <si>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</si>
  <si>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</si>
  <si>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</si>
  <si>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</si>
  <si>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</si>
  <si>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</si>
  <si>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</si>
  <si>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</si>
  <si>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</si>
  <si>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</si>
  <si>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</si>
  <si>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</si>
  <si>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</si>
  <si>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</si>
  <si>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</si>
  <si>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</si>
  <si>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</si>
  <si>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</si>
  <si>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</si>
  <si>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</si>
  <si>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</si>
  <si>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</si>
  <si>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</si>
  <si>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</si>
  <si>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</si>
  <si>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</si>
  <si>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</si>
  <si>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</si>
  <si>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</si>
  <si>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</si>
  <si>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</si>
  <si>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</si>
  <si>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</si>
  <si>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</si>
  <si>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</si>
  <si>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</si>
  <si>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</si>
  <si>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</si>
  <si>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</si>
  <si>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</si>
  <si>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</si>
  <si>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</si>
  <si>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</si>
  <si>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</si>
  <si>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</si>
  <si>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</si>
  <si>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</si>
  <si>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</si>
  <si>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</si>
  <si>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</si>
  <si>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</si>
  <si>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</si>
  <si>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</si>
  <si>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</si>
  <si>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</si>
  <si>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</si>
  <si>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</si>
  <si>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</si>
  <si>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</si>
  <si>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</si>
  <si>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</si>
  <si>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</si>
  <si>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</si>
  <si>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</si>
  <si>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</si>
  <si>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</si>
  <si>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</si>
  <si>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</si>
  <si>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</si>
  <si>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</si>
  <si>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</si>
  <si>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</si>
  <si>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</si>
  <si>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</si>
  <si>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</si>
  <si>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</si>
  <si>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</si>
  <si>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</si>
  <si>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</si>
  <si>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</si>
  <si>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</si>
  <si>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</si>
  <si>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</si>
  <si>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</si>
  <si>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</si>
  <si>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</si>
  <si>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</si>
  <si>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</si>
  <si>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</si>
  <si>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</si>
  <si>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</si>
  <si>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</si>
  <si>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</si>
  <si>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</si>
  <si>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</si>
  <si>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</si>
  <si>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</si>
  <si>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</si>
  <si>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</si>
  <si>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</si>
  <si>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</si>
  <si>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</si>
  <si>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</si>
  <si>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</si>
  <si>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</si>
  <si>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</si>
  <si>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</si>
  <si>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</si>
  <si>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</si>
  <si>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</si>
  <si>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</si>
  <si>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</si>
  <si>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</si>
  <si>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</si>
  <si>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</si>
  <si>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</si>
  <si>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</si>
  <si>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</si>
  <si>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</si>
  <si>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</si>
  <si>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</si>
  <si>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</si>
  <si>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</si>
  <si>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</si>
  <si>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</si>
  <si>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</si>
  <si>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</si>
  <si>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</si>
  <si>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</si>
  <si>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</si>
  <si>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</si>
  <si>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</si>
  <si>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</si>
  <si>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</si>
  <si>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</si>
  <si>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</si>
  <si>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</si>
  <si>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</si>
  <si>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</si>
  <si>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</si>
  <si>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</si>
  <si>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</si>
  <si>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</si>
  <si>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</si>
  <si>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</si>
  <si>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</si>
  <si>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</si>
  <si>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</si>
  <si>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</si>
  <si>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</si>
  <si>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</si>
  <si>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</si>
  <si>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</si>
  <si>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</si>
  <si>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</si>
  <si>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</si>
  <si>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</si>
  <si>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</si>
  <si>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</si>
  <si>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</si>
  <si>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</si>
  <si>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</si>
  <si>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</si>
  <si>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</si>
  <si>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</si>
  <si>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</si>
  <si>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</si>
  <si>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</si>
  <si>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</si>
  <si>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</si>
  <si>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</si>
  <si>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</si>
  <si>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</si>
  <si>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</si>
  <si>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</si>
  <si>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</si>
  <si>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</si>
  <si>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</si>
  <si>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</si>
  <si>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</si>
  <si>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</si>
  <si>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</si>
  <si>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</si>
  <si>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</si>
  <si>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</si>
  <si>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</si>
  <si>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</si>
  <si>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</si>
  <si>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</si>
  <si>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</si>
  <si>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</si>
  <si>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</si>
  <si>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</si>
  <si>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</si>
  <si>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</si>
  <si>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</si>
  <si>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</si>
  <si>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</si>
  <si>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</si>
  <si>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</si>
  <si>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</si>
  <si>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</si>
  <si>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</si>
  <si>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</si>
  <si>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</si>
  <si>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</si>
  <si>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</si>
  <si>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</si>
  <si>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</si>
  <si>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</si>
  <si>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</si>
  <si>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</si>
  <si>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</si>
  <si>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</si>
  <si>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</si>
  <si>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</si>
  <si>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</si>
  <si>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</si>
  <si>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</si>
  <si>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</si>
  <si>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</si>
  <si>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</si>
  <si>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</si>
  <si>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</si>
  <si>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</si>
  <si>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</si>
  <si>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</si>
  <si>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</si>
  <si>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</si>
  <si>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</si>
  <si>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</si>
  <si>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</si>
  <si>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</si>
  <si>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</si>
  <si>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</si>
  <si>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</si>
  <si>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</si>
  <si>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</si>
  <si>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</si>
  <si>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</si>
  <si>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</si>
  <si>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</si>
  <si>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</si>
  <si>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</si>
  <si>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</si>
  <si>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</si>
  <si>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</si>
  <si>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</si>
  <si>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</si>
  <si>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</si>
  <si>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</si>
  <si>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</si>
  <si>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</si>
  <si>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</si>
  <si>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</si>
  <si>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</si>
  <si>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</si>
  <si>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</si>
  <si>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</si>
  <si>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</si>
  <si>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</si>
  <si>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</si>
  <si>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</si>
  <si>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</si>
  <si>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</si>
  <si>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</si>
  <si>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</si>
  <si>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</si>
  <si>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</si>
  <si>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</si>
  <si>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</si>
  <si>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</si>
  <si>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</si>
  <si>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</si>
  <si>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</si>
  <si>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</si>
  <si>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</si>
  <si>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</si>
  <si>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</si>
  <si>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</si>
  <si>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</si>
  <si>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</si>
  <si>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</si>
  <si>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</si>
  <si>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</si>
  <si>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</si>
  <si>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</si>
  <si>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</si>
  <si>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</si>
  <si>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</si>
  <si>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</si>
  <si>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</si>
  <si>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</si>
  <si>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</si>
  <si>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</si>
  <si>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</si>
  <si>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</si>
  <si>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</si>
  <si>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</si>
  <si>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</si>
  <si>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</si>
  <si>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</si>
  <si>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</si>
  <si>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</si>
  <si>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</si>
  <si>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</si>
  <si>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</si>
  <si>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</si>
  <si>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</si>
  <si>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</si>
  <si>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</si>
  <si>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</si>
  <si>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</si>
  <si>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</si>
  <si>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</si>
  <si>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</si>
  <si>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</si>
  <si>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</si>
  <si>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</si>
  <si>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</si>
  <si>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</si>
  <si>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</si>
  <si>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</si>
  <si>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</si>
  <si>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</si>
  <si>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</si>
  <si>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</si>
  <si>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</si>
  <si>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</si>
  <si>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</si>
  <si>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</si>
  <si>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</si>
  <si>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</si>
  <si>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</si>
  <si>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</si>
  <si>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</si>
  <si>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</si>
  <si>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</si>
  <si>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</si>
  <si>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</si>
  <si>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</si>
  <si>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</si>
  <si>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</si>
  <si>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</si>
  <si>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</si>
  <si>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</si>
  <si>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</si>
  <si>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</si>
  <si>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</si>
  <si>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</si>
  <si>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</si>
  <si>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</si>
  <si>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</si>
  <si>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</si>
  <si>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</si>
  <si>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</si>
  <si>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</si>
  <si>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</si>
  <si>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</si>
  <si>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</si>
  <si>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</si>
  <si>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</si>
  <si>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</si>
  <si>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</si>
  <si>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</si>
  <si>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</si>
  <si>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</si>
  <si>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</si>
  <si>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</si>
  <si>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</si>
  <si>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</si>
  <si>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</si>
  <si>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</si>
  <si>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</si>
  <si>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</si>
  <si>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</si>
  <si>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</si>
  <si>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</si>
  <si>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</si>
  <si>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</si>
  <si>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</si>
  <si>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</si>
  <si>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</si>
  <si>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</si>
  <si>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</si>
  <si>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</si>
  <si>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</si>
  <si>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</si>
  <si>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</si>
  <si>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</si>
  <si>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</si>
  <si>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</si>
  <si>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</si>
  <si>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</si>
  <si>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</si>
  <si>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</si>
  <si>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</si>
  <si>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</si>
  <si>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</si>
  <si>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</si>
  <si>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</si>
  <si>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</si>
  <si>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</si>
  <si>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</si>
  <si>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</si>
  <si>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</si>
  <si>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</si>
  <si>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</si>
  <si>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</si>
  <si>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</si>
  <si>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</si>
  <si>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</si>
  <si>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</si>
  <si>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</si>
  <si>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</si>
  <si>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</si>
  <si>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</si>
  <si>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</si>
  <si>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</si>
  <si>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</si>
  <si>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</si>
  <si>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</si>
  <si>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</si>
  <si>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</si>
  <si>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</si>
  <si>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</si>
  <si>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</si>
  <si>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</si>
  <si>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</si>
  <si>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</si>
  <si>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</si>
  <si>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</si>
  <si>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</si>
  <si>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</si>
  <si>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</si>
  <si>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</si>
  <si>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</si>
  <si>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</si>
  <si>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</si>
  <si>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</si>
  <si>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</si>
  <si>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</si>
  <si>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</si>
  <si>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</si>
  <si>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</si>
  <si>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</si>
  <si>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</si>
  <si>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</si>
  <si>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</si>
  <si>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</si>
  <si>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</si>
  <si>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</si>
  <si>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</si>
  <si>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</si>
  <si>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</si>
  <si>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</si>
  <si>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</si>
  <si>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</si>
  <si>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</si>
  <si>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</si>
  <si>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</si>
  <si>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</si>
  <si>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</si>
  <si>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</si>
  <si>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</si>
  <si>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</si>
  <si>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</si>
  <si>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</si>
  <si>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</si>
  <si>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</si>
  <si>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</si>
  <si>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</si>
  <si>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</si>
  <si>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</si>
  <si>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</si>
  <si>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</si>
  <si>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</si>
  <si>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</si>
  <si>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</si>
  <si>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</si>
  <si>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</si>
  <si>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</si>
  <si>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</si>
  <si>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</si>
  <si>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</si>
  <si>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</si>
  <si>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</si>
  <si>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</si>
  <si>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</si>
  <si>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</si>
  <si>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</si>
  <si>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</si>
  <si>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</si>
  <si>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</si>
  <si>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</si>
  <si>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</si>
  <si>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</si>
  <si>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</si>
  <si>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</si>
  <si>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</si>
  <si>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</si>
  <si>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</si>
  <si>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</si>
  <si>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</si>
  <si>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</si>
  <si>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</si>
  <si>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</si>
  <si>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</si>
  <si>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</si>
  <si>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</si>
  <si>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</si>
  <si>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</si>
  <si>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</si>
  <si>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</si>
  <si>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</si>
  <si>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</si>
  <si>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</si>
  <si>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</si>
  <si>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</si>
  <si>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</si>
  <si>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</si>
  <si>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</si>
  <si>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</si>
  <si>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</si>
  <si>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</si>
  <si>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</si>
  <si>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</si>
  <si>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</si>
  <si>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</si>
  <si>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</si>
  <si>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</si>
  <si>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</si>
  <si>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</si>
  <si>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</si>
  <si>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</si>
  <si>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</si>
  <si>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</si>
  <si>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</si>
  <si>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</si>
  <si>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</si>
  <si>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</si>
  <si>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</si>
  <si>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</si>
  <si>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</si>
  <si>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</si>
  <si>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</si>
  <si>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</si>
  <si>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</si>
  <si>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</si>
  <si>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</si>
  <si>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</si>
  <si>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</si>
  <si>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</si>
  <si>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</si>
  <si>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</si>
  <si>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</si>
  <si>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</si>
  <si>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</si>
  <si>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</si>
  <si>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</si>
  <si>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</si>
  <si>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</si>
  <si>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</si>
  <si>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</si>
  <si>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</si>
  <si>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</si>
  <si>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</si>
  <si>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</si>
  <si>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</si>
  <si>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</si>
  <si>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</si>
  <si>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</si>
  <si>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</si>
  <si>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</si>
  <si>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</si>
  <si>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</si>
  <si>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</si>
  <si>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</si>
  <si>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</si>
  <si>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</si>
  <si>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</si>
  <si>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</si>
  <si>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</si>
  <si>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</si>
  <si>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</si>
  <si>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</si>
  <si>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</si>
  <si>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</si>
  <si>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</si>
  <si>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</si>
  <si>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</si>
  <si>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</si>
  <si>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</si>
  <si>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</si>
  <si>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</si>
  <si>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</si>
  <si>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</si>
  <si>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</si>
  <si>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</si>
  <si>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</si>
  <si>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</si>
  <si>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</si>
  <si>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</si>
  <si>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</si>
  <si>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</si>
  <si>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</si>
  <si>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</si>
  <si>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</si>
  <si>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</si>
  <si>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</si>
  <si>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</si>
  <si>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</si>
  <si>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</si>
  <si>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</si>
  <si>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</si>
  <si>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</si>
  <si>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</si>
  <si>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</si>
  <si>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</si>
  <si>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</si>
  <si>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</si>
  <si>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</si>
  <si>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</si>
  <si>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</si>
  <si>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</si>
  <si>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</si>
  <si>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</si>
  <si>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</si>
  <si>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</si>
  <si>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</si>
  <si>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</si>
  <si>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</si>
  <si>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</si>
  <si>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</si>
  <si>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</si>
  <si>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</si>
  <si>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</si>
  <si>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</si>
  <si>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</si>
  <si>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</si>
  <si>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</si>
  <si>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</si>
  <si>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</si>
  <si>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</si>
  <si>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</si>
  <si>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</si>
  <si>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</si>
  <si>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</si>
  <si>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</si>
  <si>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</si>
  <si>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</si>
  <si>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</si>
  <si>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</si>
  <si>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</si>
  <si>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</si>
  <si>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</si>
  <si>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</si>
  <si>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</si>
  <si>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</si>
  <si>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</si>
  <si>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</si>
  <si>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</si>
  <si>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</si>
  <si>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</si>
  <si>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</si>
  <si>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</si>
  <si>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</si>
  <si>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</si>
  <si>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</si>
  <si>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</si>
  <si>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</si>
  <si>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</si>
  <si>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</si>
  <si>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</si>
  <si>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</si>
  <si>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</si>
  <si>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</si>
  <si>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</si>
  <si>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</si>
  <si>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</si>
  <si>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</si>
  <si>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</si>
  <si>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</si>
  <si>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</si>
  <si>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</si>
  <si>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</si>
  <si>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</si>
  <si>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</si>
  <si>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</si>
  <si>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</si>
  <si>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</si>
  <si>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</si>
  <si>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</si>
  <si>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</si>
  <si>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</si>
  <si>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</si>
  <si>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</si>
  <si>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</si>
  <si>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</si>
  <si>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</si>
  <si>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</si>
  <si>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</si>
  <si>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</si>
  <si>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</si>
  <si>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</si>
  <si>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</si>
  <si>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</si>
  <si>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</si>
  <si>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</si>
  <si>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</si>
  <si>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</si>
  <si>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</si>
  <si>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</si>
  <si>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</si>
  <si>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</si>
  <si>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</si>
  <si>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</si>
  <si>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</si>
  <si>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</si>
  <si>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</si>
  <si>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</si>
  <si>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</si>
  <si>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</si>
  <si>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</si>
  <si>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</si>
  <si>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</si>
  <si>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</si>
  <si>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</si>
  <si>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</si>
  <si>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</si>
  <si>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</si>
  <si>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</si>
  <si>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</si>
  <si>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</si>
  <si>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</si>
  <si>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</si>
  <si>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</si>
  <si>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</si>
  <si>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</si>
  <si>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</si>
  <si>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</si>
  <si>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</si>
  <si>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</si>
  <si>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</si>
  <si>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</si>
  <si>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</si>
  <si>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</si>
  <si>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</si>
  <si>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</si>
  <si>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</si>
  <si>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</si>
  <si>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</si>
  <si>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</si>
  <si>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</si>
  <si>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</si>
  <si>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</si>
  <si>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</si>
  <si>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</si>
  <si>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</si>
  <si>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</si>
  <si>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</si>
  <si>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</si>
  <si>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</si>
  <si>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</si>
  <si>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</si>
  <si>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</si>
  <si>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</si>
  <si>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</si>
  <si>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</si>
  <si>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</si>
  <si>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</si>
  <si>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</si>
  <si>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</si>
  <si>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</si>
  <si>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</si>
  <si>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</si>
  <si>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</si>
  <si>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</si>
  <si>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</si>
  <si>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</si>
  <si>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</si>
  <si>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</si>
  <si>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</si>
  <si>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</si>
  <si>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</si>
  <si>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</si>
  <si>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</si>
  <si>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</si>
  <si>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</si>
  <si>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</si>
  <si>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</si>
  <si>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</si>
  <si>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</si>
  <si>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</si>
  <si>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</si>
  <si>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</si>
  <si>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</si>
  <si>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</si>
  <si>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</si>
  <si>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</si>
  <si>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</si>
  <si>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</si>
  <si>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</si>
  <si>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</si>
  <si>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</si>
  <si>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</si>
  <si>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</si>
  <si>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</si>
  <si>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</si>
  <si>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</si>
  <si>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</si>
  <si>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</si>
  <si>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</si>
  <si>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</si>
  <si>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</si>
  <si>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</si>
  <si>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</si>
  <si>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</si>
  <si>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</si>
  <si>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</si>
  <si>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</si>
  <si>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</si>
  <si>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</si>
  <si>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</si>
  <si>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</si>
  <si>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</si>
  <si>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</si>
  <si>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</si>
  <si>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</si>
  <si>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</si>
  <si>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</si>
  <si>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</si>
  <si>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</si>
  <si>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</si>
  <si>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</si>
  <si>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</si>
  <si>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</si>
  <si>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</si>
  <si>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</si>
  <si>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</si>
  <si>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</si>
  <si>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</si>
  <si>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</si>
  <si>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</si>
  <si>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</si>
  <si>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</si>
  <si>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</si>
  <si>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</si>
  <si>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</si>
  <si>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</si>
  <si>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</si>
  <si>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</si>
  <si>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</si>
  <si>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</si>
  <si>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</si>
  <si>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</si>
  <si>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</si>
  <si>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</si>
  <si>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</si>
  <si>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</si>
  <si>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</si>
  <si>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</si>
  <si>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</si>
  <si>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</si>
  <si>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</si>
  <si>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</si>
  <si>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</si>
  <si>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</si>
  <si>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</si>
  <si>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</si>
  <si>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</si>
  <si>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</si>
  <si>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</si>
  <si>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</si>
  <si>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</si>
  <si>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</si>
  <si>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</si>
  <si>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</si>
  <si>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</si>
  <si>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</si>
  <si>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</si>
  <si>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</si>
  <si>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</si>
  <si>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</si>
  <si>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</si>
  <si>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</si>
  <si>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</si>
  <si>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</si>
  <si>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</si>
  <si>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</si>
  <si>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</si>
  <si>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</si>
  <si>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</si>
  <si>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</si>
  <si>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</si>
  <si>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</si>
  <si>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</si>
  <si>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</si>
  <si>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</si>
  <si>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</si>
  <si>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</si>
  <si>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</si>
  <si>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</si>
  <si>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</si>
  <si>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</si>
  <si>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</si>
  <si>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</si>
  <si>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</si>
  <si>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</si>
  <si>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</si>
  <si>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</si>
  <si>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</si>
  <si>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</si>
  <si>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</si>
  <si>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</si>
  <si>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</si>
  <si>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</si>
  <si>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</si>
  <si>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</si>
  <si>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</si>
  <si>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</si>
  <si>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</si>
  <si>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</si>
  <si>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</si>
  <si>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</si>
  <si>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</si>
  <si>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</si>
  <si>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</si>
  <si>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</si>
  <si>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</si>
  <si>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</si>
  <si>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</si>
  <si>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</si>
  <si>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</si>
  <si>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</si>
  <si>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</si>
  <si>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</si>
  <si>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</si>
  <si>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</si>
  <si>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</si>
  <si>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</si>
  <si>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</si>
  <si>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</si>
  <si>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</si>
  <si>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</si>
  <si>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</si>
  <si>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</si>
  <si>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</si>
  <si>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</si>
  <si>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</si>
  <si>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</si>
  <si>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</si>
  <si>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</si>
  <si>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</si>
  <si>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</si>
  <si>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</si>
  <si>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</si>
  <si>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</si>
  <si>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</si>
  <si>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</si>
  <si>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</si>
  <si>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</si>
  <si>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</si>
  <si>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</si>
  <si>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</si>
  <si>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</si>
  <si>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</si>
  <si>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</si>
  <si>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</si>
  <si>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</si>
  <si>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</si>
  <si>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</si>
  <si>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</si>
  <si>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</si>
  <si>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</si>
  <si>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</si>
  <si>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</si>
  <si>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</si>
  <si>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</si>
  <si>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</si>
  <si>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</si>
  <si>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</si>
  <si>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</si>
  <si>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</si>
  <si>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</si>
  <si>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</si>
  <si>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</si>
  <si>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</si>
  <si>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</si>
  <si>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</si>
  <si>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</si>
  <si>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</si>
  <si>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</si>
  <si>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</si>
  <si>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</si>
  <si>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</si>
  <si>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</si>
  <si>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</si>
  <si>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</si>
  <si>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</si>
  <si>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</si>
  <si>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</si>
  <si>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</si>
  <si>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</si>
  <si>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</si>
  <si>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</si>
  <si>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</si>
  <si>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</si>
  <si>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</si>
  <si>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</si>
  <si>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</si>
  <si>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</si>
  <si>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</si>
  <si>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</si>
  <si>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</si>
  <si>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</si>
  <si>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</si>
  <si>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</si>
  <si>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</si>
  <si>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</si>
  <si>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</si>
  <si>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</si>
  <si>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</si>
  <si>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</si>
  <si>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</si>
  <si>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</si>
  <si>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</si>
  <si>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</si>
  <si>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</si>
  <si>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</si>
  <si>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</si>
  <si>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</si>
  <si>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</si>
  <si>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</si>
  <si>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</si>
  <si>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</si>
  <si>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</si>
  <si>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</si>
  <si>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</si>
  <si>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</si>
  <si>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</si>
  <si>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</si>
  <si>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</si>
  <si>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</si>
  <si>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</si>
  <si>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</si>
  <si>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</si>
  <si>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</si>
  <si>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</si>
  <si>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</si>
  <si>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</si>
  <si>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</si>
  <si>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</si>
  <si>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</si>
  <si>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</si>
  <si>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</si>
  <si>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</si>
  <si>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</si>
  <si>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</si>
  <si>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</si>
  <si>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</si>
  <si>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</si>
  <si>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</si>
  <si>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</si>
  <si>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</si>
  <si>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</si>
  <si>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</si>
  <si>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</si>
  <si>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</si>
  <si>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</si>
  <si>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</si>
  <si>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</si>
  <si>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</si>
  <si>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</si>
  <si>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</si>
  <si>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</si>
  <si>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</si>
  <si>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</si>
  <si>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</si>
  <si>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</si>
  <si>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</si>
  <si>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</si>
  <si>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</si>
  <si>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</si>
  <si>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</si>
  <si>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</si>
  <si>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</si>
  <si>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</si>
  <si>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</si>
  <si>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</si>
  <si>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</si>
  <si>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</si>
  <si>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</si>
  <si>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</si>
  <si>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</si>
  <si>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</si>
  <si>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</si>
  <si>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</si>
  <si>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</si>
  <si>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</si>
  <si>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</si>
  <si>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</si>
  <si>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</si>
  <si>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</si>
  <si>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</si>
  <si>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</si>
  <si>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</si>
  <si>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</si>
  <si>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</si>
  <si>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</si>
  <si>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</si>
  <si>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</si>
  <si>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</si>
  <si>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</si>
  <si>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</si>
  <si>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</si>
  <si>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</si>
  <si>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</si>
  <si>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</si>
  <si>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</si>
  <si>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</si>
  <si>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</si>
  <si>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</si>
  <si>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</si>
  <si>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</si>
  <si>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</si>
  <si>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</si>
  <si>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</si>
  <si>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</si>
  <si>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</si>
  <si>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</si>
  <si>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</si>
  <si>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</si>
  <si>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</si>
  <si>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</si>
  <si>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</si>
  <si>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</si>
  <si>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</si>
  <si>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</si>
  <si>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</si>
  <si>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</si>
  <si>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</si>
  <si>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</si>
  <si>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</si>
  <si>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</si>
  <si>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</si>
  <si>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</si>
  <si>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</si>
  <si>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</si>
  <si>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</si>
  <si>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</si>
  <si>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</si>
  <si>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</si>
  <si>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</si>
  <si>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</si>
  <si>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</si>
  <si>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</si>
  <si>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</si>
  <si>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</si>
  <si>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</si>
  <si>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</si>
  <si>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</si>
  <si>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</si>
  <si>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</si>
  <si>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</si>
  <si>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</si>
  <si>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</si>
  <si>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</si>
  <si>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</si>
  <si>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</si>
  <si>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</si>
  <si>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</si>
  <si>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</si>
  <si>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</si>
  <si>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</si>
  <si>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</si>
  <si>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</si>
  <si>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</si>
  <si>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</si>
  <si>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</si>
  <si>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</si>
  <si>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</si>
  <si>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</si>
  <si>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</si>
  <si>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</si>
  <si>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</si>
  <si>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</si>
  <si>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</si>
  <si>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</si>
  <si>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</si>
  <si>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</si>
  <si>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</si>
  <si>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</si>
  <si>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</si>
  <si>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</si>
  <si>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</si>
  <si>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</si>
  <si>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</si>
  <si>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</si>
  <si>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</si>
  <si>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</si>
  <si>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</si>
  <si>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</si>
  <si>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</si>
  <si>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</si>
  <si>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</si>
  <si>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</si>
  <si>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</si>
  <si>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</si>
  <si>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</si>
  <si>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</si>
  <si>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</si>
  <si>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</si>
  <si>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</si>
  <si>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</si>
  <si>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</si>
  <si>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</si>
  <si>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</si>
  <si>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</si>
  <si>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</si>
  <si>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</si>
  <si>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</si>
  <si>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</si>
  <si>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</si>
  <si>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</si>
  <si>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</si>
  <si>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</si>
  <si>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</si>
  <si>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</si>
  <si>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</si>
  <si>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</si>
  <si>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</si>
  <si>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</si>
  <si>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</si>
  <si>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</si>
  <si>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</si>
  <si>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</si>
  <si>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</si>
  <si>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</si>
  <si>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</si>
  <si>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</si>
  <si>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</si>
  <si>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</si>
  <si>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</si>
  <si>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</si>
  <si>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</si>
  <si>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</si>
  <si>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</si>
  <si>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</si>
  <si>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</si>
  <si>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</si>
  <si>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</si>
  <si>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</si>
  <si>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</si>
  <si>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</si>
  <si>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</si>
  <si>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</si>
  <si>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</si>
  <si>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</si>
  <si>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</si>
  <si>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</si>
  <si>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</si>
  <si>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</si>
  <si>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</si>
  <si>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</si>
  <si>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</si>
  <si>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</si>
  <si>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</si>
  <si>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</si>
  <si>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</si>
  <si>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</si>
  <si>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</si>
  <si>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</si>
  <si>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</si>
  <si>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</si>
  <si>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</si>
  <si>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</si>
  <si>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</si>
  <si>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</si>
  <si>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</si>
  <si>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</si>
  <si>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</si>
  <si>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</si>
  <si>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</si>
  <si>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</si>
  <si>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</si>
  <si>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</si>
  <si>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</si>
  <si>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</si>
  <si>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</si>
  <si>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</si>
  <si>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</si>
  <si>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</si>
  <si>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</si>
  <si>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</si>
  <si>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</si>
  <si>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</si>
  <si>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</si>
  <si>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</si>
  <si>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</si>
  <si>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</si>
  <si>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</si>
  <si>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</si>
  <si>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</si>
  <si>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</si>
  <si>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</si>
  <si>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</si>
  <si>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</si>
  <si>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</si>
  <si>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</si>
  <si>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</si>
  <si>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</si>
  <si>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</si>
  <si>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</si>
  <si>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</si>
  <si>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</si>
  <si>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</si>
  <si>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</si>
  <si>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</si>
  <si>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</si>
  <si>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</si>
  <si>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</si>
  <si>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</si>
  <si>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</si>
  <si>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</si>
  <si>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</si>
  <si>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</si>
  <si>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</si>
  <si>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</si>
  <si>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</si>
  <si>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</si>
  <si>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</si>
  <si>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</si>
  <si>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</si>
  <si>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</si>
  <si>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</si>
  <si>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</si>
  <si>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</si>
  <si>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</si>
  <si>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</si>
  <si>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</si>
  <si>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</si>
  <si>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</si>
  <si>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</si>
  <si>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</si>
  <si>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</si>
  <si>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</si>
  <si>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</si>
  <si>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</si>
  <si>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</si>
  <si>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</si>
  <si>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</si>
  <si>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</si>
  <si>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</si>
  <si>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</si>
  <si>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</si>
  <si>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</si>
  <si>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</si>
  <si>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</si>
  <si>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</si>
  <si>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</si>
  <si>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</si>
  <si>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</si>
  <si>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</si>
  <si>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</si>
  <si>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</si>
  <si>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</si>
  <si>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</si>
  <si>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</si>
  <si>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</si>
  <si>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</si>
  <si>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</si>
  <si>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</si>
  <si>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</si>
  <si>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</si>
  <si>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</si>
  <si>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</si>
  <si>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</si>
  <si>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</si>
  <si>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</si>
  <si>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</si>
  <si>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</si>
  <si>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</si>
  <si>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</si>
  <si>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</si>
  <si>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</si>
  <si>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</si>
  <si>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</si>
  <si>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</si>
  <si>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</si>
  <si>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</si>
  <si>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</si>
  <si>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</si>
  <si>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</si>
  <si>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</si>
  <si>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</si>
  <si>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</si>
  <si>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</si>
  <si>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</si>
  <si>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</si>
  <si>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</si>
  <si>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</si>
  <si>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</si>
  <si>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</si>
  <si>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</si>
  <si>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</si>
  <si>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</si>
  <si>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</si>
  <si>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</si>
  <si>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</si>
  <si>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</si>
  <si>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</si>
  <si>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</si>
  <si>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</si>
  <si>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</si>
  <si>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</si>
  <si>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</si>
  <si>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</si>
  <si>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</si>
  <si>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</si>
  <si>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</si>
  <si>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</si>
  <si>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</si>
  <si>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</si>
  <si>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</si>
  <si>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</si>
  <si>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</si>
  <si>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</si>
  <si>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</si>
  <si>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</si>
  <si>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</si>
  <si>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</si>
  <si>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</si>
  <si>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</si>
  <si>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</si>
  <si>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</si>
  <si>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</si>
  <si>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</si>
  <si>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</si>
  <si>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</si>
  <si>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</si>
  <si>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</si>
  <si>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</si>
  <si>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</si>
  <si>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</si>
  <si>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</si>
  <si>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</si>
  <si>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</si>
  <si>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</si>
  <si>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</si>
  <si>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</si>
  <si>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</si>
  <si>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</si>
  <si>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</si>
  <si>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</si>
  <si>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</si>
  <si>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</si>
  <si>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</si>
  <si>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</si>
  <si>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</si>
  <si>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</si>
  <si>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</si>
  <si>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</si>
  <si>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</si>
  <si>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</si>
  <si>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</si>
  <si>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</si>
  <si>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</si>
  <si>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</si>
  <si>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</si>
  <si>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</si>
  <si>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</si>
  <si>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</si>
  <si>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</si>
  <si>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</si>
  <si>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</si>
  <si>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</si>
  <si>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</si>
  <si>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</si>
  <si>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</si>
  <si>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</si>
  <si>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</si>
  <si>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</si>
  <si>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</si>
  <si>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</si>
  <si>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</si>
  <si>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</si>
  <si>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</si>
  <si>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</si>
  <si>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</si>
  <si>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</si>
  <si>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</si>
  <si>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</si>
  <si>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</si>
  <si>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</si>
  <si>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</si>
  <si>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</si>
  <si>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</si>
  <si>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</si>
  <si>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</si>
  <si>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</si>
  <si>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</si>
  <si>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</si>
  <si>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</si>
  <si>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</si>
  <si>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</si>
  <si>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</si>
  <si>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</si>
  <si>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</si>
  <si>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</si>
  <si>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</si>
  <si>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</si>
  <si>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</si>
  <si>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</si>
  <si>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</si>
  <si>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</si>
  <si>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</si>
  <si>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</si>
  <si>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</si>
  <si>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</si>
  <si>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</si>
  <si>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</si>
  <si>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</si>
  <si>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</si>
  <si>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</si>
  <si>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</si>
  <si>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</si>
  <si>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</si>
  <si>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</si>
  <si>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</si>
  <si>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</si>
  <si>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</si>
  <si>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</si>
  <si>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</si>
  <si>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</si>
  <si>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</si>
  <si>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</si>
  <si>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</si>
  <si>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</si>
  <si>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</si>
  <si>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</si>
  <si>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</si>
  <si>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</si>
  <si>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</si>
  <si>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</si>
  <si>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</si>
  <si>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</si>
  <si>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</si>
  <si>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</si>
  <si>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</si>
  <si>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</si>
  <si>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</si>
  <si>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</si>
  <si>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</si>
  <si>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</si>
  <si>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</si>
  <si>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</si>
  <si>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</si>
  <si>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</si>
  <si>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</si>
  <si>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</si>
  <si>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</si>
  <si>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</si>
  <si>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</si>
  <si>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</si>
  <si>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</si>
  <si>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</si>
  <si>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</si>
  <si>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</si>
  <si>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</si>
  <si>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</si>
  <si>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</si>
  <si>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</si>
  <si>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</si>
  <si>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</si>
  <si>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</si>
  <si>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</si>
  <si>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</si>
  <si>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</si>
  <si>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</si>
  <si>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</si>
  <si>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</si>
  <si>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</si>
  <si>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</si>
  <si>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</si>
  <si>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</si>
  <si>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</si>
  <si>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</si>
  <si>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</si>
  <si>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</si>
  <si>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</si>
  <si>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</si>
  <si>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</si>
  <si>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</si>
  <si>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</si>
  <si>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</si>
  <si>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</si>
  <si>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</si>
  <si>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</si>
  <si>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</si>
  <si>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</si>
  <si>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</si>
  <si>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</si>
  <si>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</si>
  <si>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</si>
  <si>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</si>
  <si>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</si>
  <si>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</si>
  <si>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</si>
  <si>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</si>
  <si>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</si>
  <si>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</si>
  <si>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</si>
  <si>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</si>
  <si>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</si>
  <si>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</si>
  <si>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</si>
  <si>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</si>
  <si>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</si>
  <si>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</si>
  <si>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</si>
  <si>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</si>
  <si>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</si>
  <si>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</si>
  <si>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</si>
  <si>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</si>
  <si>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</si>
  <si>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</si>
  <si>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</si>
  <si>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</si>
  <si>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</si>
  <si>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</si>
  <si>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</si>
  <si>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</si>
  <si>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</si>
  <si>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</si>
  <si>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</si>
  <si>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</si>
  <si>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</si>
  <si>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</si>
  <si>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</si>
  <si>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</si>
  <si>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</si>
  <si>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</si>
  <si>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</si>
  <si>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</si>
  <si>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</si>
  <si>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</si>
  <si>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</si>
  <si>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</si>
  <si>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</si>
  <si>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</si>
  <si>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</si>
  <si>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</si>
  <si>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</si>
  <si>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</si>
  <si>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</si>
  <si>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</si>
  <si>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</si>
  <si>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</si>
  <si>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</si>
  <si>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</si>
  <si>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</si>
  <si>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</si>
  <si>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</si>
  <si>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</si>
  <si>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</si>
  <si>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</si>
  <si>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</si>
  <si>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</si>
  <si>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</si>
  <si>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</si>
  <si>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</si>
  <si>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</si>
  <si>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</si>
  <si>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</si>
  <si>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</si>
  <si>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</si>
  <si>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</si>
  <si>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</si>
  <si>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</si>
  <si>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</si>
  <si>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</si>
  <si>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</si>
  <si>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</si>
  <si>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</si>
  <si>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</si>
  <si>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</si>
  <si>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</si>
  <si>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</si>
  <si>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</si>
  <si>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</si>
  <si>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</si>
  <si>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</si>
  <si>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</si>
  <si>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</si>
  <si>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</si>
  <si>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</si>
  <si>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</si>
  <si>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</si>
  <si>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</si>
  <si>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</si>
  <si>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</si>
  <si>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</si>
  <si>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</si>
  <si>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</si>
  <si>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</si>
  <si>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</si>
  <si>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</si>
  <si>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</si>
  <si>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</si>
  <si>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</si>
  <si>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</si>
  <si>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</si>
  <si>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</si>
  <si>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</si>
  <si>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</si>
  <si>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</si>
  <si>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</si>
  <si>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</si>
  <si>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</si>
  <si>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</si>
  <si>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</si>
  <si>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</si>
  <si>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</si>
  <si>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</si>
  <si>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</si>
  <si>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</si>
  <si>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</si>
  <si>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</si>
  <si>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</si>
  <si>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</si>
  <si>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</si>
  <si>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</si>
  <si>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</si>
  <si>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</si>
  <si>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</si>
  <si>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</si>
  <si>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</si>
  <si>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</si>
  <si>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</si>
  <si>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</si>
  <si>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</si>
  <si>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</si>
  <si>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</si>
  <si>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</si>
  <si>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</si>
  <si>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</si>
  <si>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</si>
  <si>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</si>
  <si>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</si>
  <si>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</si>
  <si>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</si>
  <si>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</si>
  <si>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</si>
  <si>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</si>
  <si>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</si>
  <si>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</si>
  <si>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</si>
  <si>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</si>
  <si>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</si>
  <si>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</si>
  <si>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</si>
  <si>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</si>
  <si>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</si>
  <si>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</si>
  <si>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</si>
  <si>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</si>
  <si>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</si>
  <si>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</si>
  <si>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</si>
  <si>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</si>
  <si>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</si>
  <si>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</si>
  <si>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</si>
  <si>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</si>
  <si>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</si>
  <si>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</si>
  <si>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</si>
  <si>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</si>
  <si>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</si>
  <si>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</si>
  <si>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</si>
  <si>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</si>
  <si>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</si>
  <si>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</si>
  <si>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</si>
  <si>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</si>
  <si>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</si>
  <si>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</si>
  <si>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</si>
  <si>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</si>
  <si>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</si>
  <si>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</si>
  <si>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</si>
  <si>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</si>
  <si>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</si>
  <si>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</si>
  <si>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</si>
  <si>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</si>
  <si>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</si>
  <si>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</si>
  <si>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</si>
  <si>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</si>
  <si>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</si>
  <si>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</si>
  <si>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</si>
  <si>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</si>
  <si>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</si>
  <si>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</si>
  <si>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</si>
  <si>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</si>
  <si>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</si>
  <si>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</si>
  <si>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</si>
  <si>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</si>
  <si>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</si>
  <si>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</si>
  <si>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</si>
  <si>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</si>
  <si>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</si>
  <si>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</si>
  <si>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</si>
  <si>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</si>
  <si>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</si>
  <si>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</si>
  <si>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</si>
  <si>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</si>
  <si>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</si>
  <si>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</si>
  <si>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</si>
  <si>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</si>
  <si>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</si>
  <si>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</si>
  <si>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</si>
  <si>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</si>
  <si>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</si>
  <si>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</si>
  <si>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</si>
  <si>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</si>
  <si>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</si>
  <si>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</si>
  <si>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</si>
  <si>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</si>
  <si>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</si>
  <si>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</si>
  <si>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</si>
  <si>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</si>
  <si>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</si>
  <si>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</si>
  <si>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</si>
  <si>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</si>
  <si>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</si>
  <si>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</si>
  <si>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</si>
  <si>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</si>
  <si>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</si>
  <si>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</si>
  <si>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</si>
  <si>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</si>
  <si>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</si>
  <si>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</si>
  <si>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</si>
  <si>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</si>
  <si>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</si>
  <si>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</si>
  <si>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</si>
  <si>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</si>
  <si>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</si>
  <si>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</si>
  <si>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</si>
  <si>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</si>
  <si>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</si>
  <si>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</si>
  <si>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</si>
  <si>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</si>
  <si>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</si>
  <si>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</si>
  <si>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</si>
  <si>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</si>
  <si>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</si>
  <si>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</si>
  <si>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</si>
  <si>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</si>
  <si>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</si>
  <si>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</si>
  <si>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</si>
  <si>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</si>
  <si>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</si>
  <si>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</si>
  <si>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</si>
  <si>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</si>
  <si>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</si>
  <si>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</si>
  <si>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</si>
  <si>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</si>
  <si>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</si>
  <si>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</si>
  <si>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</si>
  <si>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</si>
  <si>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</si>
  <si>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</si>
  <si>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</si>
  <si>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</si>
  <si>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</si>
  <si>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</si>
  <si>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</si>
  <si>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</si>
  <si>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</si>
  <si>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</si>
  <si>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</si>
  <si>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</si>
  <si>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</si>
  <si>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</si>
  <si>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</si>
  <si>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</si>
  <si>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</si>
  <si>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</si>
  <si>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</si>
  <si>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</si>
  <si>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</si>
  <si>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</si>
  <si>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</si>
  <si>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</si>
  <si>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</si>
  <si>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</si>
  <si>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</si>
  <si>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</si>
  <si>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</si>
  <si>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</si>
  <si>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</si>
  <si>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</si>
  <si>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</si>
  <si>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</si>
  <si>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</si>
  <si>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</si>
  <si>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</si>
  <si>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</si>
  <si>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</si>
  <si>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</si>
  <si>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</si>
  <si>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</si>
  <si>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</si>
  <si>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</si>
  <si>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</si>
  <si>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</si>
  <si>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</si>
  <si>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</si>
  <si>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</si>
  <si>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</si>
  <si>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</si>
  <si>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</si>
  <si>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</si>
  <si>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</si>
  <si>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</si>
  <si>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</si>
  <si>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</si>
  <si>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</si>
  <si>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</si>
  <si>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</si>
  <si>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</si>
  <si>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</si>
  <si>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</si>
  <si>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</si>
  <si>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</si>
  <si>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</si>
  <si>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</si>
  <si>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</si>
  <si>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</si>
  <si>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</si>
  <si>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</si>
  <si>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</si>
  <si>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</si>
  <si>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</si>
  <si>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</si>
  <si>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</si>
  <si>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</si>
  <si>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</si>
  <si>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</si>
  <si>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</si>
  <si>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</si>
  <si>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</si>
  <si>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</si>
  <si>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</si>
  <si>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</si>
  <si>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</si>
  <si>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</si>
  <si>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</si>
  <si>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</si>
  <si>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</si>
  <si>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</si>
  <si>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</si>
  <si>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</si>
  <si>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</si>
  <si>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</si>
  <si>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</si>
  <si>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</si>
  <si>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</si>
  <si>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</si>
  <si>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</si>
  <si>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</si>
  <si>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</si>
  <si>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</si>
  <si>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</si>
  <si>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</si>
  <si>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</si>
  <si>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</si>
  <si>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</si>
  <si>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</si>
  <si>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</si>
  <si>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</si>
  <si>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</si>
  <si>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</si>
  <si>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</si>
  <si>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</si>
  <si>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</si>
  <si>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</si>
  <si>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</si>
  <si>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</si>
  <si>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</si>
  <si>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</si>
  <si>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</si>
  <si>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</si>
  <si>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</si>
  <si>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</si>
  <si>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</si>
  <si>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</si>
  <si>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</si>
  <si>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</si>
  <si>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</si>
  <si>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</si>
  <si>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</si>
  <si>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</si>
  <si>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</si>
  <si>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</si>
  <si>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</si>
  <si>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</si>
  <si>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</si>
  <si>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</si>
  <si>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</si>
  <si>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</si>
  <si>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</si>
  <si>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</si>
  <si>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</si>
  <si>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</si>
  <si>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</si>
  <si>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</si>
  <si>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</si>
  <si>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</si>
  <si>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</si>
  <si>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</si>
  <si>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</si>
  <si>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</si>
  <si>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</si>
  <si>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</si>
  <si>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</si>
  <si>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</si>
  <si>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</si>
  <si>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</si>
  <si>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</si>
  <si>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</si>
  <si>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</si>
  <si>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</si>
  <si>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</si>
  <si>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</si>
  <si>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</si>
  <si>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</si>
  <si>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</si>
  <si>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</si>
  <si>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</si>
  <si>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</si>
  <si>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</si>
  <si>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</si>
  <si>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</si>
  <si>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</si>
  <si>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</si>
  <si>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</si>
  <si>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</si>
  <si>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</si>
  <si>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</si>
  <si>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</si>
  <si>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</si>
  <si>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</si>
  <si>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</si>
  <si>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</si>
  <si>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</si>
  <si>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</si>
  <si>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</si>
  <si>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</si>
  <si>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</si>
  <si>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</si>
  <si>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</si>
  <si>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</si>
  <si>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</si>
  <si>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</si>
  <si>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</si>
  <si>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</si>
  <si>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</si>
  <si>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</si>
  <si>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</si>
  <si>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</si>
  <si>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</si>
  <si>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</si>
  <si>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</si>
  <si>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</si>
  <si>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</si>
  <si>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</si>
  <si>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</si>
  <si>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</si>
  <si>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</si>
  <si>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</si>
  <si>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</si>
  <si>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</si>
  <si>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</si>
  <si>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</si>
  <si>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</si>
  <si>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</si>
  <si>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</si>
  <si>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</si>
  <si>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</si>
  <si>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</si>
  <si>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</si>
  <si>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</si>
  <si>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</si>
  <si>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</si>
  <si>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</si>
  <si>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</si>
  <si>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</si>
  <si>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</si>
  <si>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</si>
  <si>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</si>
  <si>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</si>
  <si>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</si>
  <si>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</si>
  <si>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</si>
  <si>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</si>
  <si>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</si>
  <si>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</si>
  <si>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</si>
  <si>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</si>
  <si>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</si>
  <si>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</si>
  <si>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</si>
  <si>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</si>
  <si>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</si>
  <si>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</si>
  <si>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</si>
  <si>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</si>
  <si>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</si>
  <si>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</si>
  <si>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</si>
  <si>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</si>
  <si>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</si>
  <si>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</si>
  <si>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</si>
  <si>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</si>
  <si>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</si>
  <si>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</si>
  <si>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</si>
  <si>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</si>
  <si>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</si>
  <si>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</si>
  <si>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</si>
  <si>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</si>
  <si>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</si>
  <si>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</si>
  <si>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</si>
  <si>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</si>
  <si>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</si>
  <si>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</si>
  <si>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</si>
  <si>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</si>
  <si>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</si>
  <si>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</si>
  <si>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</si>
  <si>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</si>
  <si>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</si>
  <si>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</si>
  <si>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</si>
  <si>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</si>
  <si>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</si>
  <si>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</si>
  <si>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</si>
  <si>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</si>
  <si>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</si>
  <si>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</si>
  <si>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</si>
  <si>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</si>
  <si>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</si>
  <si>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</si>
  <si>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</si>
  <si>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</si>
  <si>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</si>
  <si>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</si>
  <si>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</si>
  <si>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</si>
  <si>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</si>
  <si>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</si>
  <si>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</si>
  <si>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</si>
  <si>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</si>
  <si>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</si>
  <si>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</si>
  <si>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</si>
  <si>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</si>
  <si>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</si>
  <si>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</si>
  <si>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</si>
  <si>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</si>
  <si>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</si>
  <si>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</si>
  <si>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</si>
  <si>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</si>
  <si>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</si>
  <si>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</si>
  <si>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</si>
  <si>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</si>
  <si>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</si>
  <si>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</si>
  <si>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</si>
  <si>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</si>
  <si>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</si>
  <si>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</si>
  <si>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</si>
  <si>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</si>
  <si>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</si>
  <si>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</si>
  <si>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</si>
  <si>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</si>
  <si>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</si>
  <si>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</si>
  <si>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</si>
  <si>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</si>
  <si>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</si>
  <si>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</si>
  <si>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</si>
  <si>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</si>
  <si>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</si>
  <si>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</si>
  <si>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</si>
  <si>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</si>
  <si>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</si>
  <si>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</si>
  <si>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</si>
  <si>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</si>
  <si>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</si>
  <si>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</si>
  <si>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</si>
  <si>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</si>
  <si>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</si>
  <si>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</si>
  <si>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</si>
  <si>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</si>
  <si>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</si>
  <si>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</si>
  <si>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</si>
  <si>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</si>
  <si>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</si>
  <si>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</si>
  <si>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</si>
  <si>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</si>
  <si>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</si>
  <si>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</si>
  <si>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</si>
  <si>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</si>
  <si>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</si>
  <si>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</si>
  <si>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</si>
  <si>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</si>
  <si>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</si>
  <si>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</si>
  <si>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</si>
  <si>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</si>
  <si>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</si>
  <si>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</si>
  <si>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</si>
  <si>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</si>
  <si>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</si>
  <si>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</si>
  <si>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</si>
  <si>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</si>
  <si>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</si>
  <si>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</si>
  <si>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</si>
  <si>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</si>
  <si>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</si>
  <si>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</si>
  <si>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</si>
  <si>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</si>
  <si>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</si>
  <si>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</si>
  <si>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</si>
  <si>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</si>
  <si>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</si>
  <si>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</si>
  <si>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</si>
  <si>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</si>
  <si>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</si>
  <si>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</si>
  <si>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</si>
  <si>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</si>
  <si>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</si>
  <si>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</si>
  <si>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</si>
  <si>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</si>
  <si>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</si>
  <si>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</si>
  <si>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</si>
  <si>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</si>
  <si>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</si>
  <si>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</si>
  <si>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</si>
  <si>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</si>
  <si>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</si>
  <si>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</si>
  <si>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</si>
  <si>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</si>
  <si>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</si>
  <si>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</si>
  <si>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</si>
  <si>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</si>
  <si>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</si>
  <si>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</si>
  <si>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</si>
  <si>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</si>
  <si>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</si>
  <si>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</si>
  <si>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</si>
  <si>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</si>
  <si>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</si>
  <si>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</si>
  <si>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</si>
  <si>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</si>
  <si>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</si>
  <si>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</si>
  <si>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</si>
  <si>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</si>
  <si>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</si>
  <si>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</si>
  <si>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</si>
  <si>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</si>
  <si>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</si>
  <si>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</si>
  <si>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</si>
  <si>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</si>
  <si>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</si>
  <si>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</si>
  <si>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</si>
  <si>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</si>
  <si>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</si>
  <si>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</si>
  <si>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</si>
  <si>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</si>
  <si>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</si>
  <si>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</si>
  <si>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</si>
  <si>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</si>
  <si>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</si>
  <si>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</si>
  <si>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</si>
  <si>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</si>
  <si>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</si>
  <si>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</si>
  <si>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</si>
  <si>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</si>
  <si>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</si>
  <si>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</si>
  <si>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</si>
  <si>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</si>
  <si>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</si>
  <si>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</si>
  <si>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</si>
  <si>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</si>
  <si>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</si>
  <si>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</si>
  <si>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</si>
  <si>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</si>
  <si>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</si>
  <si>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</si>
  <si>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</si>
  <si>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</si>
  <si>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</si>
  <si>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</si>
  <si>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</si>
  <si>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</si>
  <si>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</si>
  <si>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</si>
  <si>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</si>
  <si>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</si>
  <si>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</si>
  <si>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</si>
  <si>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</si>
  <si>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</si>
  <si>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</si>
  <si>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</si>
  <si>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</si>
  <si>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</si>
  <si>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</si>
  <si>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</si>
  <si>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</si>
  <si>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</si>
  <si>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</si>
  <si>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</si>
  <si>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</si>
  <si>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</si>
  <si>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</si>
  <si>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</si>
  <si>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</si>
  <si>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</si>
  <si>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</si>
  <si>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</si>
  <si>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</si>
  <si>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</si>
  <si>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</si>
  <si>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</si>
  <si>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</si>
  <si>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</si>
  <si>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</si>
  <si>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</si>
  <si>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</si>
  <si>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</si>
  <si>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</si>
  <si>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</si>
  <si>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</si>
  <si>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</si>
  <si>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</si>
  <si>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</si>
  <si>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</si>
  <si>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</si>
  <si>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</si>
  <si>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</si>
  <si>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</si>
  <si>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</si>
  <si>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</si>
  <si>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</si>
  <si>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</si>
  <si>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</si>
  <si>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</si>
  <si>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</si>
  <si>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</si>
  <si>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</si>
  <si>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</si>
  <si>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</si>
  <si>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</si>
  <si>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</si>
  <si>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</si>
  <si>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</si>
  <si>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</si>
  <si>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</si>
  <si>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</si>
  <si>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</si>
  <si>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</si>
  <si>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</si>
  <si>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</si>
  <si>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</si>
  <si>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</si>
  <si>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</si>
  <si>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</si>
  <si>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</si>
  <si>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</si>
  <si>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</si>
  <si>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</si>
  <si>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</si>
  <si>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</si>
  <si>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</si>
  <si>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</si>
  <si>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</si>
  <si>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</si>
  <si>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</si>
  <si>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</si>
  <si>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</si>
  <si>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</si>
  <si>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</si>
  <si>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</si>
  <si>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</si>
  <si>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</si>
  <si>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</si>
  <si>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</si>
  <si>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</si>
  <si>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</si>
  <si>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</si>
  <si>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</si>
  <si>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</si>
  <si>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</si>
  <si>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</si>
  <si>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</si>
  <si>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</si>
  <si>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</si>
  <si>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</si>
  <si>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</si>
  <si>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</si>
  <si>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</si>
  <si>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</si>
  <si>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</si>
  <si>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</si>
  <si>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</si>
  <si>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</si>
  <si>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</si>
  <si>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</si>
  <si>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</si>
  <si>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</si>
  <si>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</si>
  <si>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</si>
  <si>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</si>
  <si>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</si>
  <si>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</si>
  <si>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</si>
  <si>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</si>
  <si>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</si>
  <si>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</si>
  <si>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</si>
  <si>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</si>
  <si>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</si>
  <si>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</si>
  <si>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</si>
  <si>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</si>
  <si>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</si>
  <si>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</si>
  <si>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</si>
  <si>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</si>
  <si>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</si>
  <si>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</si>
  <si>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</si>
  <si>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</si>
  <si>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</si>
  <si>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</si>
  <si>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</si>
  <si>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</si>
  <si>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</si>
  <si>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</si>
  <si>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</si>
  <si>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</si>
  <si>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</si>
  <si>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</si>
  <si>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</si>
  <si>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</si>
  <si>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</si>
  <si>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</si>
  <si>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</si>
  <si>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</si>
  <si>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</si>
  <si>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</si>
  <si>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</si>
  <si>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</si>
  <si>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</si>
  <si>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</si>
  <si>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</si>
  <si>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</si>
  <si>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</si>
  <si>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</si>
  <si>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</si>
  <si>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</si>
  <si>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</si>
  <si>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</si>
  <si>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</si>
  <si>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</si>
  <si>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</si>
  <si>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</si>
  <si>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</si>
  <si>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</si>
  <si>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</si>
  <si>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</si>
  <si>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</si>
  <si>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</si>
  <si>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</si>
  <si>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</si>
  <si>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</si>
  <si>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</si>
  <si>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</si>
  <si>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</si>
  <si>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</si>
  <si>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</si>
  <si>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</si>
  <si>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</si>
  <si>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</si>
  <si>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</si>
  <si>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</si>
  <si>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</si>
  <si>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</si>
  <si>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</si>
  <si>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</si>
  <si>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</si>
  <si>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</si>
  <si>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</si>
  <si>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</si>
  <si>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</si>
  <si>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</si>
  <si>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</si>
  <si>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</si>
  <si>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</si>
  <si>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</si>
  <si>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</si>
  <si>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</si>
  <si>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</si>
  <si>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</si>
  <si>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</si>
  <si>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</si>
  <si>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</si>
  <si>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</si>
  <si>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</si>
  <si>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</si>
  <si>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</si>
  <si>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</si>
  <si>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</si>
  <si>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</si>
  <si>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</si>
  <si>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</si>
  <si>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</si>
  <si>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</si>
  <si>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</si>
  <si>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</si>
  <si>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</si>
  <si>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</si>
  <si>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</si>
  <si>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</si>
  <si>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</si>
  <si>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</si>
  <si>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</si>
  <si>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</si>
  <si>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</si>
  <si>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</si>
  <si>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</si>
  <si>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</si>
  <si>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</si>
  <si>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</si>
  <si>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</si>
  <si>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</si>
  <si>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</si>
  <si>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</si>
  <si>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</si>
  <si>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</si>
  <si>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</si>
  <si>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</si>
  <si>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</si>
  <si>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</si>
  <si>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</si>
  <si>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</si>
  <si>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</si>
  <si>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</si>
  <si>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</si>
  <si>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</si>
  <si>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</si>
  <si>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</si>
  <si>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</si>
  <si>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</si>
  <si>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</si>
  <si>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</si>
  <si>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</si>
  <si>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</si>
  <si>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</si>
  <si>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</si>
  <si>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</si>
  <si>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</si>
  <si>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</si>
  <si>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</si>
  <si>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</si>
  <si>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</si>
  <si>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</si>
  <si>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</si>
  <si>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</si>
  <si>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</si>
  <si>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</si>
  <si>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</si>
  <si>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</si>
  <si>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</si>
  <si>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</si>
  <si>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</si>
  <si>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</si>
  <si>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</si>
  <si>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</si>
  <si>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</si>
  <si>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</si>
  <si>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</si>
  <si>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</si>
  <si>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</si>
  <si>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</si>
  <si>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</si>
  <si>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</si>
  <si>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</si>
  <si>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</si>
  <si>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</si>
  <si>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</si>
  <si>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</si>
  <si>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</si>
  <si>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</si>
  <si>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</si>
  <si>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</si>
  <si>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</si>
  <si>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</si>
  <si>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</si>
  <si>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</si>
  <si>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</si>
  <si>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</si>
  <si>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</si>
  <si>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</si>
  <si>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</si>
  <si>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</si>
  <si>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</si>
  <si>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</si>
  <si>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</si>
  <si>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</si>
  <si>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</si>
  <si>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</si>
  <si>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</si>
  <si>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</si>
  <si>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</si>
  <si>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</si>
  <si>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</si>
  <si>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</si>
  <si>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</si>
  <si>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</si>
  <si>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</si>
  <si>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</si>
  <si>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</si>
  <si>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</si>
  <si>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</si>
  <si>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</si>
  <si>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</si>
  <si>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</si>
  <si>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</si>
  <si>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</si>
  <si>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</si>
  <si>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</si>
  <si>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</si>
  <si>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</si>
  <si>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</si>
  <si>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</si>
  <si>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</si>
  <si>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</si>
  <si>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</si>
  <si>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</si>
  <si>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</si>
  <si>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</si>
  <si>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</si>
  <si>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</si>
  <si>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</si>
  <si>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</si>
  <si>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</si>
  <si>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</si>
  <si>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</si>
  <si>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</si>
  <si>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</si>
  <si>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</si>
  <si>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</si>
  <si>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</si>
  <si>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</si>
  <si>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</si>
  <si>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</si>
  <si>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</si>
  <si>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</si>
  <si>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</si>
  <si>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</si>
  <si>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</si>
  <si>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</si>
  <si>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</si>
  <si>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</si>
  <si>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</si>
  <si>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</si>
  <si>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</si>
  <si>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</si>
  <si>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</si>
  <si>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</si>
  <si>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</si>
  <si>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</si>
  <si>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</si>
  <si>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</si>
  <si>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</si>
  <si>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</si>
  <si>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</si>
  <si>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</si>
  <si>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</si>
  <si>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</si>
  <si>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</si>
  <si>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</si>
  <si>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</si>
  <si>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</si>
  <si>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</si>
  <si>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</si>
  <si>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</si>
  <si>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</si>
  <si>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</si>
  <si>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</si>
  <si>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</si>
  <si>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</si>
  <si>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</si>
  <si>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</si>
  <si>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</si>
  <si>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</si>
  <si>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</si>
  <si>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</si>
  <si>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</si>
  <si>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</si>
  <si>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</si>
  <si>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</si>
  <si>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</si>
  <si>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</si>
  <si>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</si>
  <si>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</si>
  <si>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</si>
  <si>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</si>
  <si>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</si>
  <si>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</si>
  <si>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</si>
  <si>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</si>
  <si>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</si>
  <si>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</si>
  <si>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</si>
  <si>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</si>
  <si>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</si>
  <si>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</si>
  <si>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</si>
  <si>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</si>
  <si>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</si>
  <si>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</si>
  <si>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</si>
  <si>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</si>
  <si>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</si>
  <si>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</si>
  <si>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</si>
  <si>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</si>
  <si>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</si>
  <si>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</si>
  <si>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</si>
  <si>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</si>
  <si>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</si>
  <si>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</si>
  <si>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</si>
  <si>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</si>
  <si>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</si>
  <si>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</si>
  <si>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</si>
  <si>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</si>
  <si>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</si>
  <si>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</si>
  <si>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</si>
  <si>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</si>
  <si>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</si>
  <si>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</si>
  <si>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</si>
  <si>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</si>
  <si>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</si>
  <si>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</si>
  <si>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</si>
  <si>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</si>
  <si>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</si>
  <si>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</si>
  <si>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</si>
  <si>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</si>
  <si>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</si>
  <si>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</si>
  <si>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</si>
  <si>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</si>
  <si>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</si>
  <si>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</si>
  <si>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</si>
  <si>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</si>
  <si>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</si>
  <si>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</si>
  <si>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</si>
  <si>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</si>
  <si>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</si>
  <si>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</si>
  <si>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</si>
  <si>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</si>
  <si>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</si>
  <si>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</si>
  <si>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</si>
  <si>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</si>
  <si>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</si>
  <si>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</si>
  <si>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</si>
  <si>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</si>
  <si>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</si>
  <si>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</si>
  <si>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</si>
  <si>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</si>
  <si>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</si>
  <si>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</si>
  <si>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</si>
  <si>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</si>
  <si>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</si>
  <si>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</si>
  <si>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</si>
  <si>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</si>
  <si>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</si>
  <si>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</si>
  <si>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</si>
  <si>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</si>
  <si>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</si>
  <si>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</si>
  <si>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</si>
  <si>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</si>
  <si>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</si>
  <si>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</si>
  <si>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</si>
  <si>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</si>
  <si>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</si>
  <si>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</si>
  <si>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</si>
  <si>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</si>
  <si>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</si>
  <si>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</si>
  <si>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</si>
  <si>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</si>
  <si>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</si>
  <si>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</si>
  <si>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</si>
  <si>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</si>
  <si>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</si>
  <si>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</si>
  <si>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</si>
  <si>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</si>
  <si>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</si>
  <si>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</si>
  <si>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</si>
  <si>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</si>
  <si>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</si>
  <si>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</si>
  <si>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</si>
  <si>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</si>
  <si>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</si>
  <si>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</si>
  <si>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</si>
  <si>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</si>
  <si>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</si>
  <si>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</si>
  <si>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</si>
  <si>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</si>
  <si>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</si>
  <si>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</si>
  <si>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</si>
  <si>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</si>
  <si>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</si>
  <si>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</si>
  <si>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</si>
  <si>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</si>
  <si>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</si>
  <si>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</si>
  <si>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</si>
  <si>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</si>
  <si>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</si>
  <si>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</si>
  <si>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</si>
  <si>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</si>
  <si>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</si>
  <si>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</si>
  <si>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</si>
  <si>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</si>
  <si>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</si>
  <si>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</si>
  <si>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</si>
  <si>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</si>
  <si>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</si>
  <si>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</si>
  <si>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</si>
  <si>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</si>
  <si>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</si>
  <si>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</si>
  <si>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</si>
  <si>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</si>
  <si>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</si>
  <si>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</si>
  <si>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</si>
  <si>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</si>
  <si>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</si>
  <si>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</si>
  <si>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</si>
  <si>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</si>
  <si>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</si>
  <si>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</si>
  <si>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</si>
  <si>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</si>
  <si>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</si>
  <si>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</si>
  <si>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</si>
  <si>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</si>
  <si>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</si>
  <si>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</si>
  <si>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</si>
  <si>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</si>
  <si>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</si>
  <si>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</si>
  <si>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</si>
  <si>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</si>
  <si>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</si>
  <si>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</si>
  <si>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</si>
  <si>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</si>
  <si>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</si>
  <si>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</si>
  <si>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</si>
  <si>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</si>
  <si>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</si>
  <si>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</si>
  <si>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</si>
  <si>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</si>
  <si>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</si>
  <si>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</si>
  <si>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</si>
  <si>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</si>
  <si>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</si>
  <si>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</si>
  <si>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</si>
  <si>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</si>
  <si>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</si>
  <si>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</si>
  <si>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</si>
  <si>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</si>
  <si>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</si>
  <si>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</si>
  <si>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</si>
  <si>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</si>
  <si>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</si>
  <si>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</si>
  <si>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</si>
  <si>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</si>
  <si>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</si>
  <si>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</si>
  <si>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</si>
  <si>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</si>
  <si>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</si>
  <si>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</si>
  <si>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</si>
  <si>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</si>
  <si>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</si>
  <si>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</si>
  <si>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</si>
  <si>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</si>
  <si>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</si>
  <si>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</si>
  <si>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</si>
  <si>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</si>
  <si>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</si>
  <si>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</si>
  <si>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</si>
  <si>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</si>
  <si>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</si>
  <si>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</si>
  <si>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</si>
  <si>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</si>
  <si>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</si>
  <si>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</si>
  <si>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</si>
  <si>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</si>
  <si>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</si>
  <si>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</si>
  <si>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</si>
  <si>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</si>
  <si>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</si>
  <si>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</si>
  <si>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</si>
  <si>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</si>
  <si>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</si>
  <si>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</si>
  <si>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</si>
  <si>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</si>
  <si>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</si>
  <si>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</si>
  <si>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</si>
  <si>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</si>
  <si>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</si>
  <si>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</si>
  <si>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</si>
  <si>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</si>
  <si>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</si>
  <si>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</si>
  <si>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</si>
  <si>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</si>
  <si>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</si>
  <si>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</si>
  <si>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</si>
  <si>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</si>
  <si>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</si>
  <si>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</si>
  <si>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</si>
  <si>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</si>
  <si>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</si>
  <si>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</si>
  <si>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</si>
  <si>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</si>
  <si>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</si>
  <si>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</si>
  <si>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</si>
  <si>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</si>
  <si>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</si>
  <si>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</si>
  <si>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</si>
  <si>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</si>
  <si>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</si>
  <si>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</si>
  <si>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</si>
  <si>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</si>
  <si>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</si>
  <si>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</si>
  <si>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</si>
  <si>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</si>
  <si>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</si>
  <si>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</si>
  <si>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</si>
  <si>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</si>
  <si>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</si>
  <si>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</si>
  <si>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</si>
  <si>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</si>
  <si>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</si>
  <si>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</si>
  <si>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</si>
  <si>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</si>
  <si>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</si>
  <si>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</si>
  <si>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</si>
  <si>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</si>
  <si>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</si>
  <si>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</si>
  <si>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</si>
  <si>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</si>
  <si>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</si>
  <si>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</si>
  <si>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</si>
  <si>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</si>
  <si>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</si>
  <si>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</si>
  <si>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</si>
  <si>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</si>
  <si>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</si>
  <si>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</si>
  <si>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</si>
  <si>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</si>
  <si>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</si>
  <si>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</si>
  <si>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</si>
  <si>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</si>
  <si>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</si>
  <si>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</si>
  <si>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</si>
  <si>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</si>
  <si>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</si>
  <si>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</si>
  <si>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</si>
  <si>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</si>
  <si>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</si>
  <si>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</si>
  <si>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</si>
  <si>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</si>
  <si>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</si>
  <si>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</si>
  <si>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</si>
  <si>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</si>
  <si>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</si>
  <si>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</si>
  <si>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</si>
  <si>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</si>
  <si>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</si>
  <si>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</si>
  <si>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</si>
  <si>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</si>
  <si>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</si>
  <si>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</si>
  <si>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</si>
  <si>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</si>
  <si>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</si>
  <si>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</si>
  <si>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</si>
  <si>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</si>
  <si>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</si>
  <si>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</si>
  <si>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</si>
  <si>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</si>
  <si>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</si>
  <si>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</si>
  <si>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</si>
  <si>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</si>
  <si>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</si>
  <si>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</si>
  <si>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</si>
  <si>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</si>
  <si>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</si>
  <si>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</si>
  <si>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</si>
  <si>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</si>
  <si>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</si>
  <si>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</si>
  <si>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</si>
  <si>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</si>
  <si>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</si>
  <si>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</si>
  <si>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</si>
  <si>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</si>
  <si>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</si>
  <si>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</si>
  <si>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</si>
  <si>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</si>
  <si>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</si>
  <si>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</si>
  <si>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</si>
  <si>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</si>
  <si>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</si>
  <si>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</si>
  <si>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</si>
  <si>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</si>
  <si>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</si>
  <si>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</si>
  <si>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</si>
  <si>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</si>
  <si>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</si>
  <si>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</si>
  <si>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</si>
  <si>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</si>
  <si>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</si>
  <si>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</si>
  <si>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</si>
  <si>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</si>
  <si>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</si>
  <si>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</si>
  <si>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</si>
  <si>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</si>
  <si>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</si>
  <si>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</si>
  <si>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</si>
  <si>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</si>
  <si>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</si>
  <si>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</si>
  <si>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</si>
  <si>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</si>
  <si>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</si>
  <si>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</si>
  <si>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</si>
  <si>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</si>
  <si>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</si>
  <si>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</si>
  <si>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</si>
  <si>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</si>
  <si>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</si>
  <si>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</si>
  <si>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</si>
  <si>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</si>
  <si>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</si>
  <si>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</si>
  <si>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</si>
  <si>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</si>
  <si>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</si>
  <si>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</si>
  <si>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</si>
  <si>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</si>
  <si>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</si>
  <si>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</si>
  <si>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</si>
  <si>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</si>
  <si>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</si>
  <si>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</si>
  <si>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</si>
  <si>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</si>
  <si>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</si>
  <si>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</si>
  <si>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</si>
  <si>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</si>
  <si>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</si>
  <si>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</si>
  <si>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</si>
  <si>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</si>
  <si>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</si>
  <si>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</si>
  <si>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</si>
  <si>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</si>
  <si>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</si>
  <si>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</si>
  <si>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</si>
  <si>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</si>
  <si>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</si>
  <si>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</si>
  <si>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</si>
  <si>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</si>
  <si>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</si>
  <si>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</si>
  <si>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</si>
  <si>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</si>
  <si>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</si>
  <si>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</si>
  <si>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</si>
  <si>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</si>
  <si>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</si>
  <si>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</si>
  <si>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</si>
  <si>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</si>
  <si>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</si>
  <si>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</si>
  <si>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</si>
  <si>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</si>
  <si>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</si>
  <si>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</si>
  <si>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</si>
  <si>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</si>
  <si>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</si>
  <si>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</si>
  <si>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</si>
  <si>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</si>
  <si>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</si>
  <si>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</si>
  <si>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</si>
  <si>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</si>
  <si>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</si>
  <si>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</si>
  <si>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</si>
  <si>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</si>
  <si>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</si>
  <si>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</si>
  <si>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</si>
  <si>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</si>
  <si>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</si>
  <si>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</si>
  <si>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</si>
  <si>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</si>
  <si>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</si>
  <si>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</si>
  <si>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</si>
  <si>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</si>
  <si>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</si>
  <si>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</si>
  <si>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</si>
  <si>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</si>
  <si>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</si>
  <si>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</si>
  <si>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</si>
  <si>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</si>
  <si>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</si>
  <si>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</si>
  <si>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</si>
  <si>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</si>
  <si>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</si>
  <si>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</si>
  <si>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</si>
  <si>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</si>
  <si>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</si>
  <si>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</si>
  <si>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</si>
  <si>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</si>
  <si>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</si>
  <si>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</si>
  <si>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</si>
  <si>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</si>
  <si>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</si>
  <si>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</si>
  <si>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</si>
  <si>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</si>
  <si>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</si>
  <si>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</si>
  <si>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</si>
  <si>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</si>
  <si>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</si>
  <si>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</si>
  <si>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</si>
  <si>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</si>
  <si>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</si>
  <si>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</si>
  <si>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</si>
  <si>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</si>
  <si>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</si>
  <si>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</si>
  <si>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</si>
  <si>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</si>
  <si>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</si>
  <si>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</si>
  <si>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</si>
  <si>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</si>
  <si>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</si>
  <si>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</si>
  <si>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</si>
  <si>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</si>
  <si>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</si>
  <si>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</si>
  <si>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</si>
  <si>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</si>
  <si>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</si>
  <si>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</si>
  <si>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</si>
  <si>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</si>
  <si>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</si>
  <si>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</si>
  <si>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</si>
  <si>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</si>
  <si>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</si>
  <si>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</si>
  <si>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</si>
  <si>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</si>
  <si>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</si>
  <si>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</si>
  <si>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</si>
  <si>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</si>
  <si>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</si>
  <si>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</si>
  <si>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</si>
  <si>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</si>
  <si>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</si>
  <si>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</si>
  <si>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</si>
  <si>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</si>
  <si>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</si>
  <si>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</si>
  <si>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</si>
  <si>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</si>
  <si>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</si>
  <si>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</si>
  <si>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</si>
  <si>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</si>
  <si>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</si>
  <si>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</si>
  <si>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</si>
  <si>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</si>
  <si>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</si>
  <si>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</si>
  <si>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</si>
  <si>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</si>
  <si>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</si>
  <si>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</si>
  <si>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</si>
  <si>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</si>
  <si>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</si>
  <si>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</si>
  <si>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</si>
  <si>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</si>
  <si>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</si>
  <si>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</si>
  <si>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</si>
  <si>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</si>
  <si>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</si>
  <si>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</si>
  <si>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</si>
  <si>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</si>
  <si>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</si>
  <si>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</si>
  <si>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</si>
  <si>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</si>
  <si>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</si>
  <si>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</si>
  <si>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</si>
  <si>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</si>
  <si>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</si>
  <si>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</si>
  <si>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</si>
  <si>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</si>
  <si>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</si>
  <si>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</si>
  <si>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</si>
  <si>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</si>
  <si>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</si>
  <si>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</si>
  <si>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</si>
  <si>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</si>
  <si>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</si>
  <si>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</si>
  <si>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</si>
  <si>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</si>
  <si>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</si>
  <si>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</si>
  <si>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</si>
  <si>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</si>
  <si>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</si>
  <si>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</si>
  <si>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</si>
  <si>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</si>
  <si>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</si>
  <si>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</si>
  <si>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</si>
  <si>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</si>
  <si>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</si>
  <si>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</si>
  <si>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</si>
  <si>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</si>
  <si>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</si>
  <si>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</si>
  <si>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</si>
  <si>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</si>
  <si>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</si>
  <si>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</si>
  <si>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</si>
  <si>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</si>
  <si>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</si>
  <si>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</si>
  <si>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</si>
  <si>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</si>
  <si>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</si>
  <si>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</si>
  <si>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</si>
  <si>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</si>
  <si>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</si>
  <si>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</si>
  <si>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</si>
  <si>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</si>
  <si>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</si>
  <si>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</si>
  <si>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</si>
  <si>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</si>
  <si>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</si>
  <si>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</si>
  <si>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</si>
  <si>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</si>
  <si>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</si>
  <si>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</si>
  <si>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</si>
  <si>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</si>
  <si>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</si>
  <si>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</si>
  <si>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</si>
  <si>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</si>
  <si>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</si>
  <si>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</si>
  <si>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</si>
  <si>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</si>
  <si>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</si>
  <si>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</si>
  <si>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</si>
  <si>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</si>
  <si>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</si>
  <si>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</si>
  <si>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</si>
  <si>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</si>
  <si>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</si>
  <si>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</si>
  <si>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</si>
  <si>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</si>
  <si>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</si>
  <si>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</si>
  <si>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</si>
  <si>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</si>
  <si>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</si>
  <si>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</si>
  <si>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</si>
  <si>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</si>
  <si>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</si>
  <si>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</si>
  <si>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</si>
  <si>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</si>
  <si>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</si>
  <si>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</si>
  <si>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</si>
  <si>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</si>
  <si>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</si>
  <si>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</si>
  <si>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</si>
  <si>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</si>
  <si>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</si>
  <si>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</si>
  <si>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</si>
  <si>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</si>
  <si>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</si>
  <si>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</si>
  <si>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</si>
  <si>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</si>
  <si>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</si>
  <si>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</si>
  <si>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</si>
  <si>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</si>
  <si>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</si>
  <si>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</si>
  <si>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</si>
  <si>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</si>
  <si>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</si>
  <si>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</si>
  <si>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</si>
  <si>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</si>
  <si>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</si>
  <si>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</si>
  <si>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</si>
  <si>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</si>
  <si>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</si>
  <si>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</si>
  <si>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</si>
  <si>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</si>
  <si>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</si>
  <si>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</si>
  <si>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</si>
  <si>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</si>
  <si>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</si>
  <si>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</si>
  <si>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</si>
  <si>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</si>
  <si>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</si>
  <si>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</si>
  <si>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</si>
  <si>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</si>
  <si>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</si>
  <si>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</si>
  <si>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</si>
  <si>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</si>
  <si>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</si>
  <si>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</si>
  <si>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</si>
  <si>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</si>
  <si>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</si>
  <si>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</si>
  <si>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</si>
  <si>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</si>
  <si>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</si>
  <si>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</si>
  <si>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</si>
  <si>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</si>
  <si>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</si>
  <si>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</si>
  <si>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</si>
  <si>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</si>
  <si>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</si>
  <si>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</si>
  <si>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</si>
  <si>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</si>
  <si>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</si>
  <si>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</si>
  <si>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</si>
  <si>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</si>
  <si>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</si>
  <si>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</si>
  <si>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</si>
  <si>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</si>
  <si>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</si>
  <si>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</si>
  <si>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</si>
  <si>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</si>
  <si>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</si>
  <si>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</si>
  <si>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</si>
  <si>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</si>
  <si>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</si>
  <si>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</si>
  <si>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</si>
  <si>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</si>
  <si>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</si>
  <si>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</si>
  <si>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</si>
  <si>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</si>
  <si>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</si>
  <si>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</si>
  <si>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</si>
  <si>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</si>
  <si>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</si>
  <si>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</si>
  <si>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</si>
  <si>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</si>
  <si>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</si>
  <si>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</si>
  <si>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</si>
  <si>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</si>
  <si>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</si>
  <si>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</si>
  <si>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</si>
  <si>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</si>
  <si>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</si>
  <si>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</si>
  <si>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</si>
  <si>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</si>
  <si>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</si>
  <si>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</si>
  <si>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</si>
  <si>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</si>
  <si>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</si>
  <si>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</si>
  <si>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</si>
  <si>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</si>
  <si>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</si>
  <si>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</si>
  <si>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</si>
  <si>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</si>
  <si>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</si>
  <si>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</si>
  <si>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</si>
  <si>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</si>
  <si>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</si>
  <si>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</si>
  <si>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</si>
  <si>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</si>
  <si>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</si>
  <si>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</si>
  <si>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</si>
  <si>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</si>
  <si>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</si>
  <si>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</si>
  <si>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</si>
  <si>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</si>
  <si>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</si>
  <si>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</si>
  <si>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</si>
  <si>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</si>
  <si>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</si>
  <si>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</si>
  <si>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</si>
  <si>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</si>
  <si>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</si>
  <si>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</si>
  <si>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</si>
  <si>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</si>
  <si>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</si>
  <si>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</si>
  <si>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</si>
  <si>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</si>
  <si>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</si>
  <si>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</si>
  <si>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</si>
  <si>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</si>
  <si>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</si>
  <si>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</si>
  <si>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</si>
  <si>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</si>
  <si>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</si>
  <si>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</si>
  <si>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</si>
  <si>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</si>
  <si>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</si>
  <si>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</si>
  <si>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</si>
  <si>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</si>
  <si>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</si>
  <si>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</si>
  <si>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</si>
  <si>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</si>
  <si>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</si>
  <si>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</si>
  <si>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</si>
  <si>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</si>
  <si>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</si>
  <si>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</si>
  <si>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</si>
  <si>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</si>
  <si>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</si>
  <si>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</si>
  <si>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</si>
  <si>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</si>
  <si>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</si>
  <si>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</si>
  <si>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</si>
  <si>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</si>
  <si>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</si>
  <si>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</si>
  <si>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</si>
  <si>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</si>
  <si>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</si>
  <si>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</si>
  <si>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</si>
  <si>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</si>
  <si>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</si>
  <si>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</si>
  <si>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</si>
  <si>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</si>
  <si>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</si>
  <si>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</si>
  <si>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</si>
  <si>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</si>
  <si>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</si>
  <si>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</si>
  <si>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</si>
  <si>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</si>
  <si>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</si>
  <si>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</si>
  <si>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</si>
  <si>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</si>
  <si>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</si>
  <si>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</si>
  <si>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</si>
  <si>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</si>
  <si>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</si>
  <si>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</si>
  <si>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</si>
  <si>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</si>
  <si>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</si>
  <si>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</si>
  <si>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</si>
  <si>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</si>
  <si>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</si>
  <si>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</si>
  <si>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</si>
  <si>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</si>
  <si>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</si>
  <si>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</si>
  <si>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</si>
  <si>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</si>
  <si>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</si>
  <si>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</si>
  <si>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</si>
  <si>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</si>
  <si>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</si>
  <si>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</si>
  <si>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</si>
  <si>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</si>
  <si>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</si>
  <si>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</si>
  <si>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</si>
  <si>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</si>
  <si>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</si>
  <si>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</si>
  <si>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</si>
  <si>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</si>
  <si>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</si>
  <si>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</si>
  <si>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</si>
  <si>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</si>
  <si>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</si>
  <si>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</si>
  <si>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</si>
  <si>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</si>
  <si>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</si>
  <si>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</si>
  <si>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</si>
  <si>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</si>
  <si>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</si>
  <si>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</si>
  <si>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</si>
  <si>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</si>
  <si>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</si>
  <si>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</si>
  <si>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</si>
  <si>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</si>
  <si>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</si>
  <si>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</si>
  <si>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</si>
  <si>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</si>
  <si>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</si>
  <si>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</si>
  <si>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</si>
  <si>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</si>
  <si>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</si>
  <si>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</si>
  <si>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</si>
  <si>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</si>
  <si>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</si>
  <si>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</si>
  <si>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</si>
  <si>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</si>
  <si>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</si>
  <si>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</si>
  <si>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</si>
  <si>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</si>
  <si>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</si>
  <si>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</si>
  <si>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</si>
  <si>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</si>
  <si>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</si>
  <si>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</si>
  <si>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</si>
  <si>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</si>
  <si>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</si>
  <si>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</si>
  <si>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</si>
  <si>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</si>
  <si>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</si>
  <si>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</si>
  <si>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</si>
  <si>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</si>
  <si>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</si>
  <si>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</si>
  <si>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</si>
  <si>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</si>
  <si>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</si>
  <si>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</si>
  <si>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</si>
  <si>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</si>
  <si>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</si>
  <si>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</si>
  <si>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</si>
  <si>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</si>
  <si>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</si>
  <si>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</si>
  <si>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</si>
  <si>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</si>
  <si>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</si>
  <si>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</si>
  <si>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</si>
  <si>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</si>
  <si>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</si>
  <si>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</si>
  <si>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</si>
  <si>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</si>
  <si>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</si>
  <si>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</si>
  <si>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</si>
  <si>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</si>
  <si>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</si>
  <si>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</si>
  <si>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</si>
  <si>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</si>
  <si>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</si>
  <si>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</si>
  <si>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</si>
  <si>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</si>
  <si>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</si>
  <si>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</si>
  <si>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</si>
  <si>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</si>
  <si>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</si>
  <si>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</si>
  <si>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</si>
  <si>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</si>
  <si>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</si>
  <si>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</si>
  <si>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</si>
  <si>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</si>
  <si>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</si>
  <si>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</si>
  <si>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</si>
  <si>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</si>
  <si>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</si>
  <si>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</si>
  <si>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</si>
  <si>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</si>
  <si>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</si>
  <si>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</si>
  <si>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</si>
  <si>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</si>
  <si>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</si>
  <si>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</si>
  <si>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</si>
  <si>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</si>
  <si>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</si>
  <si>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</si>
  <si>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</si>
  <si>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</si>
  <si>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</si>
  <si>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</si>
  <si>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</si>
  <si>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</si>
  <si>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</si>
  <si>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</si>
  <si>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</si>
  <si>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</si>
  <si>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</si>
  <si>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</si>
  <si>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</si>
  <si>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</si>
  <si>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</si>
  <si>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</si>
  <si>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</si>
  <si>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</si>
  <si>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</si>
  <si>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</si>
  <si>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</si>
  <si>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</si>
  <si>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</si>
  <si>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</si>
  <si>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</si>
  <si>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</si>
  <si>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</si>
  <si>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</si>
  <si>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</si>
  <si>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</si>
  <si>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</si>
  <si>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</si>
  <si>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</si>
  <si>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</si>
  <si>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</si>
  <si>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</si>
  <si>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</si>
  <si>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</si>
  <si>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</si>
  <si>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</si>
  <si>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</si>
  <si>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</si>
  <si>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</si>
  <si>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</si>
  <si>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</si>
  <si>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</si>
  <si>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</si>
  <si>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</si>
  <si>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</si>
  <si>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</si>
  <si>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</si>
  <si>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</si>
  <si>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</si>
  <si>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</si>
  <si>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</si>
  <si>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</si>
  <si>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</si>
  <si>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</si>
  <si>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</si>
  <si>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</si>
  <si>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</si>
  <si>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</si>
  <si>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</si>
  <si>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</si>
  <si>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</si>
  <si>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</si>
  <si>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</si>
  <si>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</si>
  <si>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</si>
  <si>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</si>
  <si>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</si>
  <si>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</si>
  <si>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</si>
  <si>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</si>
  <si>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</si>
  <si>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</si>
  <si>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</si>
  <si>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</si>
  <si>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</si>
  <si>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</si>
  <si>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</si>
  <si>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</si>
  <si>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</si>
  <si>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</si>
  <si>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</si>
  <si>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</si>
  <si>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</si>
  <si>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</si>
  <si>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</si>
  <si>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</si>
  <si>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</si>
  <si>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</si>
  <si>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</si>
  <si>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</si>
  <si>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</si>
  <si>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</si>
  <si>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</si>
  <si>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</si>
  <si>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</si>
  <si>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</si>
  <si>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</si>
  <si>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</si>
  <si>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</si>
  <si>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</si>
  <si>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</si>
  <si>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</si>
  <si>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</si>
  <si>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</si>
  <si>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</si>
  <si>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</si>
  <si>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</si>
  <si>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</si>
  <si>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</si>
  <si>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</si>
  <si>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</si>
  <si>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</si>
  <si>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</si>
  <si>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</si>
  <si>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</si>
  <si>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</si>
  <si>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</si>
  <si>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</si>
  <si>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</si>
  <si>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</si>
  <si>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</si>
  <si>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</si>
  <si>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</si>
  <si>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</si>
  <si>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</si>
  <si>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</si>
  <si>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</si>
  <si>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</si>
  <si>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</si>
  <si>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</si>
  <si>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</si>
  <si>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</si>
  <si>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</si>
  <si>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</si>
  <si>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</si>
  <si>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</si>
  <si>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</si>
  <si>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</si>
  <si>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</si>
  <si>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</si>
  <si>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</si>
  <si>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</si>
  <si>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</si>
  <si>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</si>
  <si>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</si>
  <si>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</si>
  <si>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</si>
  <si>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</si>
  <si>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</si>
  <si>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</si>
  <si>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</si>
  <si>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</si>
  <si>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</si>
  <si>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</si>
  <si>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</si>
  <si>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</si>
  <si>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</si>
  <si>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</si>
  <si>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</si>
  <si>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</si>
  <si>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</si>
  <si>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</si>
  <si>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</si>
  <si>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</si>
  <si>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</si>
  <si>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</si>
  <si>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</si>
  <si>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</si>
  <si>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</si>
  <si>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</si>
  <si>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</si>
  <si>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</si>
  <si>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</si>
  <si>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</si>
  <si>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</si>
  <si>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</si>
  <si>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</si>
  <si>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</si>
  <si>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</si>
  <si>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</si>
  <si>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</si>
  <si>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</si>
  <si>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</si>
  <si>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</si>
  <si>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</si>
  <si>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</si>
  <si>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</si>
  <si>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</si>
  <si>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</si>
  <si>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</si>
  <si>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</si>
  <si>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</si>
  <si>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</si>
  <si>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</si>
  <si>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</si>
  <si>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</si>
  <si>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</si>
  <si>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</si>
  <si>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</si>
  <si>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</si>
  <si>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</si>
  <si>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</si>
  <si>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</si>
  <si>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</si>
  <si>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</si>
  <si>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</si>
  <si>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</si>
  <si>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</si>
  <si>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</si>
  <si>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</si>
  <si>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</si>
  <si>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</si>
  <si>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</si>
  <si>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</si>
  <si>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</si>
  <si>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</si>
  <si>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</si>
  <si>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</si>
  <si>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</si>
  <si>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</si>
  <si>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</si>
  <si>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</si>
  <si>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</si>
  <si>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</si>
  <si>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</si>
  <si>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</si>
  <si>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</si>
  <si>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</si>
  <si>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</si>
  <si>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</si>
  <si>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</si>
  <si>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</si>
  <si>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</si>
  <si>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</si>
  <si>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</si>
  <si>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</si>
  <si>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</si>
  <si>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</si>
  <si>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</si>
  <si>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</si>
  <si>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</si>
  <si>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</si>
  <si>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</si>
  <si>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</si>
  <si>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</si>
  <si>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</si>
  <si>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</si>
  <si>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</si>
  <si>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</si>
  <si>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</si>
  <si>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</si>
  <si>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</si>
  <si>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</si>
  <si>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</si>
  <si>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</si>
  <si>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</si>
  <si>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</si>
  <si>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</si>
  <si>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</si>
  <si>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</si>
  <si>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</si>
  <si>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</si>
  <si>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</si>
  <si>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</si>
  <si>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</si>
  <si>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</si>
  <si>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</si>
  <si>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</si>
  <si>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</si>
  <si>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</si>
  <si>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</si>
  <si>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</si>
  <si>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</si>
  <si>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</si>
  <si>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</si>
  <si>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</si>
  <si>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</si>
  <si>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</si>
  <si>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</si>
  <si>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</si>
  <si>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</si>
  <si>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</si>
  <si>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</si>
  <si>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</si>
  <si>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</si>
  <si>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</si>
  <si>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</si>
  <si>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</si>
  <si>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</si>
  <si>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</si>
  <si>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</si>
  <si>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</si>
  <si>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</si>
  <si>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</si>
  <si>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</si>
  <si>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</si>
  <si>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</si>
  <si>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</si>
  <si>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</si>
  <si>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</si>
  <si>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</si>
  <si>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</si>
  <si>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</si>
  <si>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</si>
  <si>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</si>
  <si>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</si>
  <si>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</si>
  <si>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</si>
  <si>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</si>
  <si>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</si>
  <si>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</si>
  <si>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</si>
  <si>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</si>
  <si>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</si>
  <si>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</si>
  <si>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</si>
  <si>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</si>
  <si>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</si>
  <si>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</si>
  <si>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</si>
  <si>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</si>
  <si>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</si>
  <si>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</si>
  <si>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</si>
  <si>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</si>
  <si>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</si>
  <si>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</si>
  <si>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</si>
  <si>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</si>
  <si>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</si>
  <si>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</si>
  <si>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</si>
  <si>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</si>
  <si>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</si>
  <si>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</si>
  <si>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</si>
  <si>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</si>
  <si>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</si>
  <si>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</si>
  <si>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</si>
  <si>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</si>
  <si>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</si>
  <si>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</si>
  <si>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</si>
  <si>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</si>
  <si>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</si>
  <si>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</si>
  <si>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</si>
  <si>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</si>
  <si>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</si>
  <si>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</si>
  <si>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</si>
  <si>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</si>
  <si>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</si>
  <si>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</si>
  <si>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</si>
  <si>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</si>
  <si>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</si>
  <si>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</si>
  <si>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</si>
  <si>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</si>
  <si>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</si>
  <si>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</si>
  <si>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</si>
  <si>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</si>
  <si>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</si>
  <si>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</si>
  <si>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</si>
  <si>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</si>
  <si>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</si>
  <si>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</si>
  <si>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</si>
  <si>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</si>
  <si>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</si>
  <si>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</si>
  <si>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</si>
  <si>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</si>
  <si>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</si>
  <si>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</si>
  <si>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</si>
  <si>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</si>
  <si>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</si>
  <si>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</si>
  <si>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</si>
  <si>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</si>
  <si>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</si>
  <si>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</si>
  <si>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</si>
  <si>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</si>
  <si>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</si>
  <si>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</si>
  <si>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</si>
  <si>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</si>
  <si>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</si>
  <si>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</si>
  <si>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</si>
  <si>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</si>
  <si>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</si>
  <si>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</si>
  <si>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</si>
  <si>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</si>
  <si>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</si>
  <si>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</si>
  <si>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</si>
  <si>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</si>
  <si>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</si>
  <si>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</si>
  <si>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</si>
  <si>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</si>
  <si>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</si>
  <si>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</si>
  <si>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</si>
  <si>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</si>
  <si>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</si>
  <si>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</si>
  <si>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</si>
  <si>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</si>
  <si>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</si>
  <si>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</si>
  <si>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</si>
  <si>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</si>
  <si>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</si>
  <si>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</si>
  <si>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</si>
  <si>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</si>
  <si>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</si>
  <si>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</si>
  <si>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</si>
  <si>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</si>
  <si>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</si>
  <si>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</si>
  <si>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</si>
  <si>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</si>
  <si>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</si>
  <si>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</si>
  <si>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</si>
  <si>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</si>
  <si>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</si>
  <si>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</si>
  <si>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</si>
  <si>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</si>
  <si>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</si>
  <si>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</si>
  <si>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</si>
  <si>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</si>
  <si>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</si>
  <si>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</si>
  <si>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</si>
  <si>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</si>
  <si>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</si>
  <si>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</si>
  <si>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</si>
  <si>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</si>
  <si>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</si>
  <si>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</si>
  <si>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</si>
  <si>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</si>
  <si>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</si>
  <si>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</si>
  <si>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</si>
  <si>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</si>
  <si>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</si>
  <si>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</si>
  <si>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</si>
  <si>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</si>
  <si>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</si>
  <si>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</si>
  <si>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</si>
  <si>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</si>
  <si>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</si>
  <si>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</si>
  <si>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</si>
  <si>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</si>
  <si>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</si>
  <si>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</si>
  <si>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</si>
  <si>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</si>
  <si>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</si>
  <si>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</si>
  <si>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</si>
  <si>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</si>
  <si>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</si>
  <si>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</si>
  <si>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</si>
  <si>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</si>
  <si>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</si>
  <si>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</si>
  <si>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</si>
  <si>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</si>
  <si>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</si>
  <si>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</si>
  <si>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</si>
  <si>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</si>
  <si>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</si>
  <si>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</si>
  <si>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</si>
  <si>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</si>
  <si>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</si>
  <si>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</si>
  <si>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</si>
  <si>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</si>
  <si>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</si>
  <si>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</si>
  <si>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</si>
  <si>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</si>
  <si>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</si>
  <si>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</si>
  <si>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</si>
  <si>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</si>
  <si>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</si>
  <si>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</si>
  <si>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</si>
  <si>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</si>
  <si>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</si>
  <si>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</si>
  <si>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</si>
  <si>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</si>
  <si>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</si>
  <si>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</si>
  <si>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</si>
  <si>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</si>
  <si>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</si>
  <si>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</si>
  <si>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</si>
  <si>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</si>
  <si>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</si>
  <si>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</si>
  <si>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</si>
  <si>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</si>
  <si>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</si>
  <si>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</si>
  <si>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</si>
  <si>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</si>
  <si>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</si>
  <si>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</si>
  <si>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</si>
  <si>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</si>
  <si>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</si>
  <si>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</si>
  <si>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</si>
  <si>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</si>
  <si>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</si>
  <si>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</si>
  <si>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</si>
  <si>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</si>
  <si>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</si>
  <si>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</si>
  <si>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</si>
  <si>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</si>
  <si>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</si>
  <si>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</si>
  <si>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</si>
  <si>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</si>
  <si>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</si>
  <si>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</si>
  <si>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</si>
  <si>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</si>
  <si>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</si>
  <si>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</si>
  <si>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</si>
  <si>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</si>
  <si>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</si>
  <si>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</si>
  <si>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</si>
  <si>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</si>
  <si>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</si>
  <si>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</si>
  <si>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</si>
  <si>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</si>
  <si>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</si>
  <si>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</si>
  <si>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</si>
  <si>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</si>
  <si>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</si>
  <si>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</si>
  <si>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</si>
  <si>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</si>
  <si>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</si>
  <si>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</si>
  <si>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</si>
  <si>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</si>
  <si>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</si>
  <si>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</si>
  <si>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</si>
  <si>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</si>
  <si>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</si>
  <si>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</si>
  <si>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</si>
  <si>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</si>
  <si>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</si>
  <si>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</si>
  <si>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</si>
  <si>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</si>
  <si>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</si>
  <si>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</si>
  <si>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</si>
  <si>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</si>
  <si>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</si>
  <si>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</si>
  <si>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</si>
  <si>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</si>
  <si>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</si>
  <si>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</si>
  <si>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</si>
  <si>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</si>
  <si>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</si>
  <si>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</si>
  <si>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</si>
  <si>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</si>
  <si>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</si>
  <si>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</si>
  <si>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</si>
  <si>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</si>
  <si>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</si>
  <si>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</si>
  <si>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</si>
  <si>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</si>
  <si>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</si>
  <si>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</si>
  <si>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</si>
  <si>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</si>
  <si>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</si>
  <si>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</si>
  <si>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</si>
  <si>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</si>
  <si>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</si>
  <si>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</si>
  <si>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</si>
  <si>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</si>
  <si>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</si>
  <si>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</si>
  <si>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</si>
  <si>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</si>
  <si>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</si>
  <si>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</si>
  <si>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</si>
  <si>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</si>
  <si>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</si>
  <si>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</si>
  <si>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</si>
  <si>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</si>
  <si>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</si>
  <si>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</si>
  <si>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</si>
  <si>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</si>
  <si>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</si>
  <si>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</si>
  <si>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</si>
  <si>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</si>
  <si>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</si>
  <si>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</si>
  <si>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</si>
  <si>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</si>
  <si>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</si>
  <si>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</si>
  <si>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</si>
  <si>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</si>
  <si>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</si>
  <si>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</si>
  <si>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</si>
  <si>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</si>
  <si>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</si>
  <si>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</si>
  <si>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</si>
  <si>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</si>
  <si>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</si>
  <si>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</si>
  <si>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</si>
  <si>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</si>
  <si>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</si>
  <si>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</si>
  <si>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</si>
  <si>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</si>
  <si>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</si>
  <si>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</si>
  <si>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</si>
  <si>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</si>
  <si>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</si>
  <si>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</si>
  <si>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</si>
  <si>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</si>
  <si>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</si>
  <si>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</si>
  <si>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</si>
  <si>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</si>
  <si>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</si>
  <si>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</si>
  <si>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</si>
  <si>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</si>
  <si>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</si>
  <si>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</si>
  <si>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</si>
  <si>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</si>
  <si>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</si>
  <si>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</si>
  <si>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</si>
  <si>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</si>
  <si>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</si>
  <si>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</si>
  <si>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</si>
  <si>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</si>
  <si>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</si>
  <si>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</si>
  <si>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</si>
  <si>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</si>
  <si>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</si>
  <si>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</si>
  <si>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</si>
  <si>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</si>
  <si>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</si>
  <si>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</si>
  <si>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</si>
  <si>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</si>
  <si>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</si>
  <si>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</si>
  <si>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</si>
  <si>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</si>
  <si>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</si>
  <si>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</si>
  <si>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</si>
  <si>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</si>
  <si>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</si>
  <si>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</si>
  <si>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</si>
  <si>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</si>
  <si>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</si>
  <si>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</si>
  <si>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</si>
  <si>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</si>
  <si>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</si>
  <si>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</si>
  <si>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</si>
  <si>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</si>
  <si>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</si>
  <si>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</si>
  <si>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</si>
  <si>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</si>
  <si>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</si>
  <si>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</si>
  <si>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</si>
  <si>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</si>
  <si>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</si>
  <si>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</si>
  <si>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</si>
  <si>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</si>
  <si>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</si>
  <si>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</si>
  <si>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</si>
  <si>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</si>
  <si>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</si>
  <si>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</si>
  <si>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</si>
  <si>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</si>
  <si>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</si>
  <si>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</si>
  <si>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</si>
  <si>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</si>
  <si>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</si>
  <si>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</si>
  <si>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</si>
  <si>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</si>
  <si>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</si>
  <si>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</si>
  <si>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</si>
  <si>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</si>
  <si>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</si>
  <si>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</si>
  <si>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</si>
  <si>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</si>
  <si>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</si>
  <si>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</si>
  <si>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</si>
  <si>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</si>
  <si>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</si>
  <si>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</si>
  <si>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</si>
  <si>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</si>
  <si>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</si>
  <si>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</si>
  <si>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</si>
  <si>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</si>
  <si>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</si>
  <si>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</si>
  <si>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</si>
  <si>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</si>
  <si>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</si>
  <si>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</si>
  <si>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</si>
  <si>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</si>
  <si>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</si>
  <si>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</si>
  <si>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</si>
  <si>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</si>
  <si>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</si>
  <si>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</si>
  <si>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</si>
  <si>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</si>
  <si>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</si>
  <si>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</si>
  <si>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</si>
  <si>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</si>
  <si>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</si>
  <si>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</si>
  <si>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</si>
  <si>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</si>
  <si>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</si>
  <si>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</si>
  <si>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</si>
  <si>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</si>
  <si>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</si>
  <si>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</si>
  <si>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</si>
  <si>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</si>
  <si>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</si>
  <si>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</si>
  <si>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</si>
  <si>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</si>
  <si>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</si>
  <si>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</si>
  <si>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</si>
  <si>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</si>
  <si>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</si>
  <si>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</si>
  <si>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</si>
  <si>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</si>
  <si>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</si>
  <si>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</si>
  <si>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</si>
  <si>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</si>
  <si>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</si>
  <si>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</si>
  <si>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</si>
  <si>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</si>
  <si>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</si>
  <si>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</si>
  <si>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</si>
  <si>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</si>
  <si>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</si>
  <si>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</si>
  <si>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</si>
  <si>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</si>
  <si>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</si>
  <si>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</si>
  <si>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</si>
  <si>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</si>
  <si>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</si>
  <si>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</si>
  <si>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</si>
  <si>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</si>
  <si>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</si>
  <si>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</si>
  <si>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</si>
  <si>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</si>
  <si>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</si>
  <si>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</si>
  <si>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</si>
  <si>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</si>
  <si>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</si>
  <si>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</si>
  <si>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</si>
  <si>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</si>
  <si>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</si>
  <si>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</si>
  <si>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</si>
  <si>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</si>
  <si>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</si>
  <si>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</si>
  <si>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</si>
  <si>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</si>
  <si>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</si>
  <si>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</si>
  <si>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</si>
  <si>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</si>
  <si>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</si>
  <si>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</si>
  <si>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</si>
  <si>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</si>
  <si>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</si>
  <si>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</si>
  <si>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</si>
  <si>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</si>
  <si>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</si>
  <si>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</si>
  <si>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</si>
  <si>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</si>
  <si>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</si>
  <si>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</si>
  <si>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</si>
  <si>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</si>
  <si>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</si>
  <si>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</si>
  <si>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</si>
  <si>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</si>
  <si>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</si>
  <si>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</si>
  <si>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</si>
  <si>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</si>
  <si>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</si>
  <si>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</si>
  <si>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</si>
  <si>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</si>
  <si>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</si>
  <si>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</si>
  <si>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</si>
  <si>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</si>
  <si>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</si>
  <si>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</si>
  <si>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</si>
  <si>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</si>
  <si>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</si>
  <si>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</si>
  <si>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</si>
  <si>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</si>
  <si>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</si>
  <si>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</si>
  <si>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</si>
  <si>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</si>
  <si>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</si>
  <si>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</si>
  <si>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</si>
  <si>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</si>
  <si>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</si>
  <si>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</si>
  <si>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</si>
  <si>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</si>
  <si>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</si>
  <si>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</si>
  <si>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</si>
  <si>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</si>
  <si>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</si>
  <si>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</si>
  <si>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</si>
  <si>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</si>
  <si>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</si>
  <si>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</si>
  <si>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</si>
  <si>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</si>
  <si>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</si>
  <si>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</si>
  <si>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</si>
  <si>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</si>
  <si>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</si>
  <si>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</si>
  <si>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</si>
  <si>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</si>
  <si>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</si>
  <si>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</si>
  <si>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</si>
  <si>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</si>
  <si>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</si>
  <si>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</si>
  <si>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</si>
  <si>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</si>
  <si>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</si>
  <si>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</si>
  <si>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</si>
  <si>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</si>
  <si>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</si>
  <si>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</si>
  <si>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</si>
  <si>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</si>
  <si>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</si>
  <si>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</si>
  <si>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</si>
  <si>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</si>
  <si>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</si>
  <si>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</si>
  <si>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</si>
  <si>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</si>
  <si>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</si>
  <si>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</si>
  <si>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</si>
  <si>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</si>
  <si>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</si>
  <si>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</si>
  <si>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</si>
  <si>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</si>
  <si>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</si>
  <si>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</si>
  <si>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</si>
  <si>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</si>
  <si>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</si>
  <si>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</si>
  <si>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</si>
  <si>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</si>
  <si>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</si>
  <si>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</si>
  <si>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</si>
  <si>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</si>
  <si>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</si>
  <si>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</si>
  <si>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</si>
  <si>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</si>
  <si>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</si>
  <si>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</si>
  <si>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</si>
  <si>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</si>
  <si>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</si>
  <si>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</si>
  <si>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</si>
  <si>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</si>
  <si>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</si>
  <si>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</si>
  <si>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</si>
  <si>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</si>
  <si>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</si>
  <si>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</si>
  <si>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</si>
  <si>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</si>
  <si>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</si>
  <si>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</si>
  <si>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</si>
  <si>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</si>
  <si>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</si>
  <si>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</si>
  <si>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</si>
  <si>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</si>
  <si>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</si>
  <si>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</si>
  <si>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</si>
  <si>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</si>
  <si>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</si>
  <si>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</si>
  <si>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</si>
  <si>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</si>
  <si>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</si>
  <si>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</si>
  <si>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</si>
  <si>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</si>
  <si>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</si>
  <si>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</si>
  <si>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</si>
  <si>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</si>
  <si>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</si>
  <si>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</si>
  <si>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</si>
  <si>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</si>
  <si>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</si>
  <si>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</si>
  <si>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</si>
  <si>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</si>
  <si>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</si>
  <si>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</si>
  <si>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</si>
  <si>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</si>
  <si>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</si>
  <si>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</si>
  <si>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</si>
  <si>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</si>
  <si>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</si>
  <si>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</si>
  <si>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</si>
  <si>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</si>
  <si>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</si>
  <si>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</si>
  <si>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</si>
  <si>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</si>
  <si>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</si>
  <si>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</si>
  <si>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</si>
  <si>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</si>
  <si>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</si>
  <si>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</si>
  <si>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</si>
  <si>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</si>
  <si>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</si>
  <si>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</si>
  <si>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</si>
  <si>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</si>
  <si>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</si>
  <si>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</si>
  <si>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</si>
  <si>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</si>
  <si>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</si>
  <si>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</si>
  <si>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</si>
  <si>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</si>
  <si>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</si>
  <si>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</si>
  <si>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</si>
  <si>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</si>
  <si>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</si>
  <si>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</si>
  <si>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</si>
  <si>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</si>
  <si>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</si>
  <si>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</si>
  <si>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</si>
  <si>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</si>
  <si>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</si>
  <si>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</si>
  <si>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</si>
  <si>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</si>
  <si>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</si>
  <si>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</si>
  <si>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</si>
  <si>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</si>
  <si>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</si>
  <si>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</si>
  <si>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</si>
  <si>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</si>
  <si>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</si>
  <si>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</si>
  <si>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</si>
  <si>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</si>
  <si>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</si>
  <si>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</si>
  <si>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</si>
  <si>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</si>
  <si>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</si>
  <si>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</si>
  <si>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</si>
  <si>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</si>
  <si>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</si>
  <si>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</si>
  <si>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</si>
  <si>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</si>
  <si>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</si>
  <si>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</si>
  <si>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</si>
  <si>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</si>
  <si>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</si>
  <si>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</si>
  <si>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</si>
  <si>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</si>
  <si>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</si>
  <si>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</si>
  <si>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</si>
  <si>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</si>
  <si>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</si>
  <si>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</si>
  <si>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</si>
  <si>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</si>
  <si>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</si>
  <si>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</si>
  <si>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</si>
  <si>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</si>
  <si>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</si>
  <si>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</si>
  <si>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</si>
  <si>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</si>
  <si>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</si>
  <si>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</si>
  <si>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</si>
  <si>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</si>
  <si>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</si>
  <si>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</si>
  <si>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</si>
  <si>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</si>
  <si>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</si>
  <si>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</si>
  <si>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</si>
  <si>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</si>
  <si>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</si>
  <si>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</si>
  <si>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</si>
  <si>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</si>
  <si>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</si>
  <si>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</si>
  <si>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</si>
  <si>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</si>
  <si>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</si>
  <si>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</si>
  <si>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</si>
  <si>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</si>
  <si>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</si>
  <si>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</si>
  <si>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</si>
  <si>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</si>
  <si>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</si>
  <si>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</si>
  <si>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</si>
  <si>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</si>
  <si>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</si>
  <si>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</si>
  <si>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</si>
  <si>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</si>
  <si>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</si>
  <si>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</si>
  <si>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</si>
  <si>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</si>
  <si>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</si>
  <si>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</si>
  <si>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</si>
  <si>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</si>
  <si>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</si>
  <si>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</si>
  <si>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</si>
  <si>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</si>
  <si>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</si>
  <si>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</si>
  <si>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</si>
  <si>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</si>
  <si>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</si>
  <si>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</si>
  <si>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</si>
  <si>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</si>
  <si>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</si>
  <si>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</si>
  <si>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</si>
  <si>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</si>
  <si>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</si>
  <si>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</si>
  <si>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</si>
  <si>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</si>
  <si>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</si>
  <si>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</si>
  <si>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</si>
  <si>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</si>
  <si>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</si>
  <si>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</si>
  <si>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</si>
  <si>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</si>
  <si>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</si>
  <si>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</si>
  <si>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</si>
  <si>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</si>
  <si>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</si>
  <si>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</si>
  <si>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</si>
  <si>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</si>
  <si>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</si>
  <si>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</si>
  <si>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</si>
  <si>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</si>
  <si>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</si>
  <si>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</si>
  <si>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</si>
  <si>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</si>
  <si>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</si>
  <si>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</si>
  <si>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</si>
  <si>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</si>
  <si>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</si>
  <si>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</si>
  <si>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</si>
  <si>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</si>
  <si>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</si>
  <si>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</si>
  <si>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</si>
  <si>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</si>
  <si>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</si>
  <si>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</si>
  <si>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</si>
  <si>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</si>
  <si>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</si>
  <si>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</si>
  <si>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</si>
  <si>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</si>
  <si>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</si>
  <si>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</si>
  <si>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</si>
  <si>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</si>
  <si>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</si>
  <si>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</si>
  <si>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</si>
  <si>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</si>
  <si>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</si>
  <si>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</si>
  <si>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</si>
  <si>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</si>
  <si>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</si>
  <si>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</si>
  <si>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</si>
  <si>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</si>
  <si>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</si>
  <si>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</si>
  <si>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</si>
  <si>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</si>
  <si>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</si>
  <si>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</si>
  <si>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</si>
  <si>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</si>
  <si>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</si>
  <si>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</si>
  <si>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</si>
  <si>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</si>
  <si>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</si>
  <si>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</si>
  <si>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</si>
  <si>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</si>
  <si>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</si>
  <si>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</si>
  <si>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</si>
  <si>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</si>
  <si>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</si>
  <si>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</si>
  <si>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</si>
  <si>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</si>
  <si>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</si>
  <si>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</si>
  <si>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</si>
  <si>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</si>
  <si>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</si>
  <si>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</si>
  <si>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</si>
  <si>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</si>
  <si>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</si>
  <si>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</si>
  <si>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</si>
  <si>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</si>
  <si>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</si>
  <si>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</si>
  <si>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</si>
  <si>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</si>
  <si>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</si>
  <si>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</si>
  <si>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</si>
  <si>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</si>
  <si>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</si>
  <si>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</si>
  <si>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</si>
  <si>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</si>
  <si>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</si>
  <si>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</si>
  <si>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</si>
  <si>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</si>
  <si>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</si>
  <si>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</si>
  <si>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</si>
  <si>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</si>
  <si>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</si>
  <si>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</si>
  <si>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</si>
  <si>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</si>
  <si>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</si>
  <si>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</si>
  <si>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</si>
  <si>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</si>
  <si>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</si>
  <si>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</si>
  <si>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</si>
  <si>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</si>
  <si>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</si>
  <si>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</si>
  <si>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</si>
  <si>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</si>
  <si>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</si>
  <si>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</si>
  <si>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</si>
  <si>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</si>
  <si>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</si>
  <si>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</si>
  <si>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</si>
  <si>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</si>
  <si>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</si>
  <si>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</si>
  <si>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</si>
  <si>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</si>
  <si>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</si>
  <si>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</si>
  <si>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</si>
  <si>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</si>
  <si>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</si>
  <si>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</si>
  <si>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</si>
  <si>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</si>
  <si>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</si>
  <si>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</si>
  <si>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</si>
  <si>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</si>
  <si>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</si>
  <si>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</si>
  <si>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</si>
  <si>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</si>
  <si>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</si>
  <si>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</si>
  <si>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</si>
  <si>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</si>
  <si>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</si>
  <si>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</si>
  <si>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</si>
  <si>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</si>
  <si>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</si>
  <si>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</si>
  <si>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</si>
  <si>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</si>
  <si>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</si>
  <si>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</si>
  <si>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</si>
  <si>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</si>
  <si>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</si>
  <si>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</si>
  <si>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</si>
  <si>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</si>
  <si>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</si>
  <si>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</si>
  <si>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</si>
  <si>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</si>
  <si>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</si>
  <si>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</si>
  <si>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</si>
  <si>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</si>
  <si>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</si>
  <si>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</si>
  <si>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</si>
  <si>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</si>
  <si>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</si>
  <si>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</si>
  <si>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</si>
  <si>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</si>
  <si>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</si>
  <si>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</si>
  <si>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</si>
  <si>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</si>
  <si>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</si>
  <si>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</si>
  <si>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</si>
  <si>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</si>
  <si>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</si>
  <si>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</si>
  <si>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</si>
  <si>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</si>
  <si>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</si>
  <si>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</si>
  <si>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</si>
  <si>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</si>
  <si>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</si>
  <si>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</si>
  <si>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</si>
  <si>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</si>
  <si>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</si>
  <si>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</si>
  <si>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</si>
  <si>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</si>
  <si>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</si>
  <si>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</si>
  <si>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</si>
  <si>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</si>
  <si>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</si>
  <si>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</si>
  <si>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</si>
  <si>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</si>
  <si>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</si>
  <si>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</si>
  <si>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</si>
  <si>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</si>
  <si>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</si>
  <si>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</si>
  <si>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</si>
  <si>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</si>
  <si>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</si>
  <si>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</si>
  <si>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</si>
  <si>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</si>
  <si>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</si>
  <si>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</si>
  <si>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</si>
  <si>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</si>
  <si>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</si>
  <si>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</si>
  <si>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</si>
  <si>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</si>
  <si>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</si>
  <si>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</si>
  <si>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</si>
  <si>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</si>
  <si>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</si>
  <si>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</si>
  <si>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</si>
  <si>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</si>
  <si>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</si>
  <si>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</si>
  <si>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</si>
  <si>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</si>
  <si>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</si>
  <si>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</si>
  <si>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</si>
  <si>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</si>
  <si>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</si>
  <si>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</si>
  <si>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</si>
  <si>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</si>
  <si>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</si>
  <si>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</si>
  <si>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</si>
  <si>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</si>
  <si>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</si>
  <si>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</si>
  <si>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</si>
  <si>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</si>
  <si>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</si>
  <si>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</si>
  <si>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</si>
  <si>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</si>
  <si>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</si>
  <si>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</si>
  <si>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</si>
  <si>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</si>
  <si>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</si>
  <si>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</si>
  <si>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</si>
  <si>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</si>
  <si>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</si>
  <si>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</si>
  <si>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</si>
  <si>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</si>
  <si>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</si>
  <si>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</si>
  <si>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</si>
  <si>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</si>
  <si>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</si>
  <si>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</si>
  <si>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</si>
  <si>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</si>
  <si>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</si>
  <si>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</si>
  <si>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</si>
  <si>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</si>
  <si>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</si>
  <si>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</si>
  <si>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</si>
  <si>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</si>
  <si>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</si>
  <si>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</si>
  <si>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</si>
  <si>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</si>
  <si>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</si>
  <si>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</si>
  <si>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</si>
  <si>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</si>
  <si>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</si>
  <si>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</si>
  <si>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</si>
  <si>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</si>
  <si>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</si>
  <si>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</si>
  <si>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</si>
  <si>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</si>
  <si>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</si>
  <si>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</si>
  <si>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</si>
  <si>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</si>
  <si>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</si>
  <si>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</si>
  <si>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</si>
  <si>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</si>
  <si>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</si>
  <si>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</si>
  <si>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</si>
  <si>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</si>
  <si>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</si>
  <si>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</si>
  <si>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</si>
  <si>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</si>
  <si>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</si>
  <si>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</si>
  <si>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</si>
  <si>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</si>
  <si>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</si>
  <si>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</si>
  <si>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</si>
  <si>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</si>
  <si>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</si>
  <si>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</si>
  <si>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</si>
  <si>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</si>
  <si>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</si>
  <si>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</si>
  <si>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</si>
  <si>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</si>
  <si>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</si>
  <si>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</si>
  <si>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</si>
  <si>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</si>
  <si>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</si>
  <si>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</si>
  <si>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</si>
  <si>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</si>
  <si>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</si>
  <si>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</si>
  <si>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</si>
  <si>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</si>
  <si>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</si>
  <si>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</si>
  <si>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</si>
  <si>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</si>
  <si>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</si>
  <si>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</si>
  <si>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</si>
  <si>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</si>
  <si>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</si>
  <si>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</si>
  <si>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</si>
  <si>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</si>
  <si>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</si>
  <si>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</si>
  <si>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</si>
  <si>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</si>
  <si>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</si>
  <si>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</si>
  <si>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</si>
  <si>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</si>
  <si>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</si>
  <si>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</si>
  <si>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</si>
  <si>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</si>
  <si>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</si>
  <si>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</si>
  <si>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</si>
  <si>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</si>
  <si>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</si>
  <si>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</si>
  <si>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</si>
  <si>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</si>
  <si>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</si>
  <si>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</si>
  <si>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</si>
  <si>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</si>
  <si>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</si>
  <si>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</si>
  <si>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</si>
  <si>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</si>
  <si>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</si>
  <si>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</si>
  <si>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</si>
  <si>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</si>
  <si>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</si>
  <si>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</si>
  <si>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</si>
  <si>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</si>
  <si>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</si>
  <si>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</si>
  <si>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</si>
  <si>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</si>
  <si>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</si>
  <si>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</si>
  <si>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</si>
  <si>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</si>
  <si>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</si>
  <si>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</si>
  <si>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</si>
  <si>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</si>
  <si>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</si>
  <si>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</si>
  <si>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</si>
  <si>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</si>
  <si>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</si>
  <si>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</si>
  <si>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</si>
  <si>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</si>
  <si>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</si>
  <si>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</si>
  <si>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</si>
  <si>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</si>
  <si>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</si>
  <si>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</si>
  <si>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</si>
  <si>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</si>
  <si>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</si>
  <si>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</si>
  <si>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</si>
  <si>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</si>
  <si>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</si>
  <si>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</si>
  <si>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</si>
  <si>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</si>
  <si>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</si>
  <si>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</si>
  <si>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</si>
  <si>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</si>
  <si>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</si>
  <si>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</si>
  <si>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</si>
  <si>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</si>
  <si>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</si>
  <si>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</si>
  <si>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</si>
  <si>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</si>
  <si>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</si>
  <si>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</si>
  <si>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</si>
  <si>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</si>
  <si>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</si>
  <si>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</si>
  <si>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</si>
  <si>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</si>
  <si>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</si>
  <si>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</si>
  <si>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</si>
  <si>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</si>
  <si>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</si>
  <si>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</si>
  <si>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</si>
  <si>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</si>
  <si>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</si>
  <si>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</si>
  <si>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</si>
  <si>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</si>
  <si>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</si>
  <si>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</si>
  <si>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</si>
  <si>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</si>
  <si>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</si>
  <si>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</si>
  <si>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</si>
  <si>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</si>
  <si>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</si>
  <si>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</si>
  <si>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</si>
  <si>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</si>
  <si>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</si>
  <si>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</si>
  <si>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</si>
  <si>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</si>
  <si>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</si>
  <si>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</si>
  <si>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</si>
  <si>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</si>
  <si>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</si>
  <si>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</si>
  <si>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</si>
  <si>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</si>
  <si>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</si>
  <si>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</si>
  <si>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</si>
  <si>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</si>
  <si>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</si>
  <si>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</si>
  <si>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</si>
  <si>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</si>
  <si>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</si>
  <si>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</si>
  <si>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</si>
  <si>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</si>
  <si>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</si>
  <si>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</si>
  <si>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</si>
  <si>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</si>
  <si>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</si>
  <si>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</si>
  <si>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</si>
  <si>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</si>
  <si>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</si>
  <si>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</si>
  <si>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</si>
  <si>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</si>
  <si>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</si>
  <si>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</si>
  <si>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</si>
  <si>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</si>
  <si>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</si>
  <si>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</si>
  <si>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</si>
  <si>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</si>
  <si>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</si>
  <si>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</si>
  <si>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</si>
  <si>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</si>
  <si>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</si>
  <si>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</si>
  <si>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</si>
  <si>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</si>
  <si>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</si>
  <si>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</si>
  <si>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</si>
  <si>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</si>
  <si>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</si>
  <si>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</si>
  <si>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</si>
  <si>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</si>
  <si>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</si>
  <si>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</si>
  <si>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</si>
  <si>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</si>
  <si>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</si>
  <si>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</si>
  <si>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</si>
  <si>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</si>
  <si>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</si>
  <si>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</si>
  <si>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</si>
  <si>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</si>
  <si>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</si>
  <si>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</si>
  <si>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</si>
  <si>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</si>
  <si>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</si>
  <si>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</si>
  <si>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</si>
  <si>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</si>
  <si>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</si>
  <si>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</si>
  <si>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</si>
  <si>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</si>
  <si>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</si>
  <si>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</si>
  <si>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</si>
  <si>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</si>
  <si>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</si>
  <si>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</si>
  <si>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</si>
  <si>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</si>
  <si>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</si>
  <si>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</si>
  <si>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</si>
  <si>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</si>
  <si>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</si>
  <si>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</si>
  <si>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</si>
  <si>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</si>
  <si>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</si>
  <si>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</si>
  <si>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</si>
  <si>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</si>
  <si>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</si>
  <si>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</si>
  <si>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</si>
  <si>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</si>
  <si>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</si>
  <si>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</si>
  <si>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</si>
  <si>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</si>
  <si>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</si>
  <si>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</si>
  <si>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</si>
  <si>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</si>
  <si>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</si>
  <si>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</si>
  <si>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</si>
  <si>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</si>
  <si>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</si>
  <si>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</si>
  <si>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</si>
  <si>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</si>
  <si>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</si>
  <si>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</si>
  <si>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</si>
  <si>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</si>
  <si>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</si>
  <si>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</si>
  <si>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</si>
  <si>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</si>
  <si>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</si>
  <si>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</si>
  <si>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</si>
  <si>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</si>
  <si>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</si>
  <si>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</si>
  <si>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</si>
  <si>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</si>
  <si>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</si>
  <si>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</si>
  <si>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</si>
  <si>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</si>
  <si>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</si>
  <si>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</si>
  <si>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</si>
  <si>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</si>
  <si>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</si>
  <si>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</si>
  <si>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</si>
  <si>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</si>
  <si>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</si>
  <si>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</si>
  <si>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</si>
  <si>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</si>
  <si>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</si>
  <si>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</si>
  <si>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</si>
  <si>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</si>
  <si>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</si>
  <si>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</si>
  <si>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</si>
  <si>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</si>
  <si>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</si>
  <si>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</si>
  <si>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</si>
  <si>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</si>
  <si>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</si>
  <si>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</si>
  <si>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</si>
  <si>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</si>
  <si>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</si>
  <si>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</si>
  <si>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</si>
  <si>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</si>
  <si>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</si>
  <si>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</si>
  <si>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</si>
  <si>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</si>
  <si>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</si>
  <si>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</si>
  <si>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</si>
  <si>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</si>
  <si>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</si>
  <si>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</si>
  <si>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</si>
  <si>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</si>
  <si>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</si>
  <si>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</si>
  <si>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</si>
  <si>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</si>
  <si>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</si>
  <si>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</si>
  <si>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</si>
  <si>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</si>
  <si>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</si>
  <si>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</si>
  <si>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</si>
  <si>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</si>
  <si>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</si>
  <si>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</si>
  <si>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</si>
  <si>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</si>
  <si>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</si>
  <si>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</si>
  <si>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</si>
  <si>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</si>
  <si>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</si>
  <si>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</si>
  <si>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</si>
  <si>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</si>
  <si>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</si>
  <si>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</si>
  <si>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</si>
  <si>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</si>
  <si>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</si>
  <si>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</si>
  <si>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</si>
  <si>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</si>
  <si>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</si>
  <si>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</si>
  <si>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</si>
  <si>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</si>
  <si>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</si>
  <si>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</si>
  <si>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</si>
  <si>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</si>
  <si>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</si>
  <si>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</si>
  <si>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</si>
  <si>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</si>
  <si>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</si>
  <si>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</si>
  <si>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</si>
  <si>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</si>
  <si>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</si>
  <si>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</si>
  <si>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</si>
  <si>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</si>
  <si>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</si>
  <si>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</si>
  <si>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</si>
  <si>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</si>
  <si>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</si>
  <si>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</si>
  <si>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</si>
  <si>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</si>
  <si>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</si>
  <si>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</si>
  <si>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</si>
  <si>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</si>
  <si>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</si>
  <si>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</si>
  <si>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</si>
  <si>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</si>
  <si>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</si>
  <si>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</si>
  <si>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</si>
  <si>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</si>
  <si>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</si>
  <si>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</si>
  <si>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</si>
  <si>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</si>
  <si>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</si>
  <si>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</si>
  <si>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</si>
  <si>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</si>
  <si>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</si>
  <si>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</si>
  <si>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</si>
  <si>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</si>
  <si>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</si>
  <si>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</si>
  <si>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</si>
  <si>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</si>
  <si>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</si>
  <si>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</si>
  <si>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</si>
  <si>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</si>
  <si>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</si>
  <si>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</si>
  <si>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</si>
  <si>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</si>
  <si>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</si>
  <si>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</si>
  <si>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</si>
  <si>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</si>
  <si>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</si>
  <si>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</si>
  <si>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</si>
  <si>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</si>
  <si>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</si>
  <si>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</si>
  <si>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</si>
  <si>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</si>
  <si>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</si>
  <si>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</si>
  <si>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</si>
  <si>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</si>
  <si>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</si>
  <si>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</si>
  <si>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</si>
  <si>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</si>
  <si>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</si>
  <si>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</si>
  <si>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</si>
  <si>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</si>
  <si>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</si>
  <si>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</si>
  <si>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</si>
  <si>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</si>
  <si>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</si>
  <si>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</si>
  <si>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</si>
  <si>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</si>
  <si>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</si>
  <si>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</si>
  <si>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</si>
  <si>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</si>
  <si>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</si>
  <si>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</si>
  <si>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</si>
  <si>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</si>
  <si>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</si>
  <si>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</si>
  <si>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</si>
  <si>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</si>
  <si>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</si>
  <si>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</si>
  <si>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</si>
  <si>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</si>
  <si>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</si>
  <si>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</si>
  <si>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</si>
  <si>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</si>
  <si>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</si>
  <si>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</si>
  <si>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</si>
  <si>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</si>
  <si>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</si>
  <si>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</si>
  <si>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</si>
  <si>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</si>
  <si>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</si>
  <si>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</si>
  <si>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</si>
  <si>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</si>
  <si>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</si>
  <si>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</si>
  <si>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</si>
  <si>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</si>
  <si>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</si>
  <si>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</si>
  <si>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</si>
  <si>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</si>
  <si>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</si>
  <si>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</si>
  <si>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</si>
  <si>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</si>
  <si>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</si>
  <si>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</si>
  <si>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</si>
  <si>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</si>
  <si>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</si>
  <si>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</si>
  <si>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</si>
  <si>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</si>
  <si>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</si>
  <si>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</si>
  <si>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</si>
  <si>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</si>
  <si>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</si>
  <si>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</si>
  <si>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</si>
  <si>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</si>
  <si>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</si>
  <si>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</si>
  <si>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</si>
  <si>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</si>
  <si>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</si>
  <si>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</si>
  <si>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</si>
  <si>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</si>
  <si>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</si>
  <si>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</si>
  <si>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</si>
  <si>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</si>
  <si>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</si>
  <si>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</si>
  <si>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</si>
  <si>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</si>
  <si>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</si>
  <si>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</si>
  <si>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</si>
  <si>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</si>
  <si>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</si>
  <si>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</si>
  <si>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</si>
  <si>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</si>
  <si>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</si>
  <si>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</si>
  <si>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</si>
  <si>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</si>
  <si>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</si>
  <si>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</si>
  <si>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</si>
  <si>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</si>
  <si>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</si>
  <si>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</si>
  <si>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</si>
  <si>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</si>
  <si>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</si>
  <si>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</si>
  <si>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</si>
  <si>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</si>
  <si>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</si>
  <si>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</si>
  <si>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</si>
  <si>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</si>
  <si>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</si>
  <si>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</si>
  <si>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</si>
  <si>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</si>
  <si>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</si>
  <si>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</si>
  <si>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</si>
  <si>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</si>
  <si>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</si>
  <si>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</si>
  <si>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</si>
  <si>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</si>
  <si>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</si>
  <si>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</si>
  <si>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</si>
  <si>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</si>
  <si>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</si>
  <si>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</si>
  <si>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</si>
  <si>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</si>
  <si>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</si>
  <si>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</si>
  <si>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</si>
  <si>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</si>
  <si>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</si>
  <si>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</si>
  <si>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</si>
  <si>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</si>
  <si>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</si>
  <si>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</si>
  <si>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</si>
  <si>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</si>
  <si>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</si>
  <si>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</si>
  <si>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</si>
  <si>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</si>
  <si>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</si>
  <si>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</si>
  <si>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</si>
  <si>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</si>
  <si>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</si>
  <si>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</si>
  <si>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</si>
  <si>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</si>
  <si>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</si>
  <si>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</si>
  <si>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</si>
  <si>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</si>
  <si>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</si>
  <si>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</si>
  <si>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</si>
  <si>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</si>
  <si>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</si>
  <si>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</si>
  <si>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</si>
  <si>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</si>
  <si>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</si>
  <si>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</si>
  <si>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</si>
  <si>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</si>
  <si>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</si>
  <si>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</si>
  <si>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</si>
  <si>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</si>
  <si>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</si>
  <si>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</si>
  <si>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</si>
  <si>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</si>
  <si>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</si>
  <si>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</si>
  <si>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</si>
  <si>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</si>
  <si>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</si>
  <si>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</si>
  <si>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</si>
  <si>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</si>
  <si>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</si>
  <si>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</si>
  <si>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</si>
  <si>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</si>
  <si>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</si>
  <si>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</si>
  <si>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</si>
  <si>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</si>
  <si>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</si>
  <si>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</si>
  <si>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</si>
  <si>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</si>
  <si>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</si>
  <si>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</si>
  <si>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</si>
  <si>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</si>
  <si>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</si>
  <si>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</si>
  <si>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</si>
  <si>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</si>
  <si>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</si>
  <si>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</si>
  <si>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</si>
  <si>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</si>
  <si>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</si>
  <si>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</si>
  <si>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</si>
  <si>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</si>
  <si>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</si>
  <si>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</si>
  <si>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</si>
  <si>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</si>
  <si>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</si>
  <si>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</si>
  <si>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</si>
  <si>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</si>
  <si>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</si>
  <si>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</si>
  <si>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</si>
  <si>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</si>
  <si>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</si>
  <si>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</si>
  <si>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</si>
  <si>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</si>
  <si>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</si>
  <si>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</si>
  <si>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</si>
  <si>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</si>
  <si>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</si>
  <si>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</si>
  <si>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</si>
  <si>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</si>
  <si>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</si>
  <si>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</si>
  <si>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</si>
  <si>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</si>
  <si>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</si>
  <si>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</si>
  <si>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</si>
  <si>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</si>
  <si>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</si>
  <si>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</si>
  <si>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</si>
  <si>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</si>
  <si>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</si>
  <si>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</si>
  <si>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</si>
  <si>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</si>
  <si>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</si>
  <si>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</si>
  <si>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</si>
  <si>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</si>
  <si>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</si>
  <si>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</si>
  <si>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</si>
  <si>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</si>
  <si>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</si>
  <si>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</si>
  <si>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</si>
  <si>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</si>
  <si>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</si>
  <si>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</si>
  <si>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</si>
  <si>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</si>
  <si>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</si>
  <si>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</si>
  <si>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</si>
  <si>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</si>
  <si>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</si>
  <si>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</si>
  <si>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</si>
  <si>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</si>
  <si>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</si>
  <si>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</si>
  <si>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</si>
  <si>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</si>
  <si>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</si>
  <si>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</si>
  <si>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</si>
  <si>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</si>
  <si>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</si>
  <si>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</si>
  <si>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</si>
  <si>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</si>
  <si>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</si>
  <si>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</si>
  <si>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</si>
  <si>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</si>
  <si>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</si>
  <si>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</si>
  <si>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</si>
  <si>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</si>
  <si>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</si>
  <si>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</si>
  <si>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</si>
  <si>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</si>
  <si>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</si>
  <si>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</si>
  <si>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</si>
  <si>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</si>
  <si>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</si>
  <si>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</si>
  <si>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</si>
  <si>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</si>
  <si>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</si>
  <si>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</si>
  <si>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</si>
  <si>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</si>
  <si>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</si>
  <si>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</si>
  <si>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</si>
  <si>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</si>
  <si>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</si>
  <si>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</si>
  <si>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</si>
  <si>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</si>
  <si>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</si>
  <si>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</si>
  <si>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</si>
  <si>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</si>
  <si>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</si>
  <si>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</si>
  <si>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</si>
  <si>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</si>
  <si>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</si>
  <si>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</si>
  <si>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</si>
  <si>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</si>
  <si>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</si>
  <si>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</si>
  <si>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</si>
  <si>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</si>
  <si>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</si>
  <si>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</si>
  <si>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</si>
  <si>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</si>
  <si>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</si>
  <si>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</si>
  <si>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</si>
  <si>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</si>
  <si>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</si>
  <si>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</si>
  <si>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</si>
  <si>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</si>
  <si>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</si>
  <si>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</si>
  <si>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</si>
  <si>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</si>
  <si>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</si>
  <si>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</si>
  <si>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</si>
  <si>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</si>
  <si>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</si>
  <si>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</si>
  <si>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</si>
  <si>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</si>
  <si>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</si>
  <si>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</si>
  <si>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</si>
  <si>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</si>
  <si>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</si>
  <si>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</si>
  <si>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</si>
  <si>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</si>
  <si>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</si>
  <si>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</si>
  <si>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</si>
  <si>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</si>
  <si>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</si>
  <si>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</si>
  <si>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</si>
  <si>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</si>
  <si>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</si>
  <si>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</si>
  <si>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</si>
  <si>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</si>
  <si>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</si>
  <si>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</si>
  <si>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</si>
  <si>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</si>
  <si>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</si>
  <si>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</si>
  <si>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</si>
  <si>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</si>
  <si>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</si>
  <si>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</si>
  <si>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</si>
  <si>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</si>
  <si>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</si>
  <si>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</si>
  <si>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</si>
  <si>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</si>
  <si>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</si>
  <si>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</si>
  <si>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</si>
  <si>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</si>
  <si>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</si>
  <si>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</si>
  <si>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</si>
  <si>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</si>
  <si>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</si>
  <si>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</si>
  <si>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</si>
  <si>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</si>
  <si>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</si>
  <si>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</si>
  <si>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</si>
  <si>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</si>
  <si>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</si>
  <si>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</si>
  <si>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</si>
  <si>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</si>
  <si>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</si>
  <si>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</si>
  <si>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</si>
  <si>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</si>
  <si>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</si>
  <si>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</si>
  <si>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</si>
  <si>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</si>
  <si>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</si>
  <si>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</si>
  <si>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</si>
  <si>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</si>
  <si>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</si>
  <si>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</si>
  <si>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</si>
  <si>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</si>
  <si>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</si>
  <si>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</si>
  <si>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</si>
  <si>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</si>
  <si>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</si>
  <si>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</si>
  <si>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</si>
  <si>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</si>
  <si>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</si>
  <si>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</si>
  <si>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</si>
  <si>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</si>
  <si>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</si>
  <si>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</si>
  <si>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</si>
  <si>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</si>
  <si>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</si>
  <si>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</si>
  <si>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</si>
  <si>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</si>
  <si>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</si>
  <si>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</si>
  <si>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</si>
  <si>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</si>
  <si>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</si>
  <si>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</si>
  <si>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</si>
  <si>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</si>
  <si>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</si>
  <si>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</si>
  <si>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</si>
  <si>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</si>
  <si>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</si>
  <si>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</si>
  <si>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</si>
  <si>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</si>
  <si>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</si>
  <si>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</si>
  <si>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</si>
  <si>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</si>
  <si>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</si>
  <si>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</si>
  <si>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</si>
  <si>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</si>
  <si>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</si>
  <si>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</si>
  <si>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</si>
  <si>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</si>
  <si>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</si>
  <si>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</si>
  <si>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</si>
  <si>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</si>
  <si>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</si>
  <si>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</si>
  <si>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</si>
  <si>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</si>
  <si>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</si>
  <si>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</si>
  <si>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</si>
  <si>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</si>
  <si>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</si>
  <si>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</si>
  <si>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</si>
  <si>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</si>
  <si>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</si>
  <si>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</si>
  <si>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</si>
  <si>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</si>
  <si>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</si>
  <si>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</si>
  <si>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</si>
  <si>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</si>
  <si>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</si>
  <si>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</si>
  <si>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</si>
  <si>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</si>
  <si>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</si>
  <si>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</si>
  <si>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</si>
  <si>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</si>
  <si>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</si>
  <si>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</si>
  <si>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</si>
  <si>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</si>
  <si>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</si>
  <si>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</si>
  <si>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</si>
  <si>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</si>
  <si>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</si>
  <si>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</si>
  <si>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</si>
  <si>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</si>
  <si>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</si>
  <si>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</si>
  <si>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</si>
  <si>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</si>
  <si>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</si>
  <si>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</si>
  <si>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</si>
  <si>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</si>
  <si>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</si>
  <si>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</si>
  <si>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</si>
  <si>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</si>
  <si>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</si>
  <si>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</si>
  <si>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</si>
  <si>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</si>
  <si>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</si>
  <si>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</si>
  <si>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</si>
  <si>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</si>
  <si>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</si>
  <si>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</si>
  <si>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</si>
  <si>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</si>
  <si>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</si>
  <si>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</si>
  <si>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</si>
  <si>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</si>
  <si>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</si>
  <si>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</si>
  <si>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</si>
  <si>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</si>
  <si>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</si>
  <si>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</si>
  <si>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</si>
  <si>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</si>
  <si>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</si>
  <si>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</si>
  <si>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</si>
  <si>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</si>
  <si>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</si>
  <si>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</si>
  <si>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</si>
  <si>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</si>
  <si>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</si>
  <si>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</si>
  <si>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</si>
  <si>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</si>
  <si>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</si>
  <si>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</si>
  <si>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</si>
  <si>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</si>
  <si>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</si>
  <si>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</si>
  <si>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</si>
  <si>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</si>
  <si>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</si>
  <si>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</si>
  <si>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</si>
  <si>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</si>
  <si>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</si>
  <si>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</si>
  <si>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</si>
  <si>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</si>
  <si>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</si>
  <si>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</si>
  <si>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</si>
  <si>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</si>
  <si>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</si>
  <si>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</si>
  <si>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</si>
  <si>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</si>
  <si>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</si>
  <si>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</si>
  <si>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</si>
  <si>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</si>
  <si>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</si>
  <si>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</si>
  <si>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</si>
  <si>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</si>
  <si>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</si>
  <si>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</si>
  <si>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</si>
  <si>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</si>
  <si>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</si>
  <si>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</si>
  <si>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</si>
  <si>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</si>
  <si>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</si>
  <si>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</si>
  <si>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</si>
  <si>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</si>
  <si>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</si>
  <si>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</si>
  <si>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</si>
  <si>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</si>
  <si>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</si>
  <si>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</si>
  <si>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</si>
  <si>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</si>
  <si>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</si>
  <si>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</si>
  <si>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</si>
  <si>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</si>
  <si>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</si>
  <si>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</si>
  <si>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</si>
  <si>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</si>
  <si>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</si>
  <si>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</si>
  <si>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</si>
  <si>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</si>
  <si>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</si>
  <si>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</si>
  <si>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</si>
  <si>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</si>
  <si>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</si>
  <si>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</si>
  <si>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</si>
  <si>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</si>
  <si>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</si>
  <si>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</si>
  <si>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</si>
  <si>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</si>
  <si>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</si>
  <si>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</si>
  <si>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</si>
  <si>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</si>
  <si>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</si>
  <si>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</si>
  <si>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</si>
  <si>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</si>
  <si>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</si>
  <si>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</si>
  <si>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</si>
  <si>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</si>
  <si>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</si>
  <si>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</si>
  <si>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</si>
  <si>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</si>
  <si>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</si>
  <si>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</si>
  <si>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</si>
  <si>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</si>
  <si>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</si>
  <si>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</si>
  <si>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</si>
  <si>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</si>
  <si>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</si>
  <si>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</si>
  <si>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</si>
  <si>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</si>
  <si>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</si>
  <si>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</si>
  <si>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</si>
  <si>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</si>
  <si>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</si>
  <si>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</si>
  <si>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</si>
  <si>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</si>
  <si>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</si>
  <si>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</si>
  <si>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</si>
  <si>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</si>
  <si>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</si>
  <si>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</si>
  <si>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</si>
  <si>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</si>
  <si>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</si>
  <si>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</si>
  <si>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</si>
  <si>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</si>
  <si>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</si>
  <si>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</si>
  <si>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</si>
  <si>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</si>
  <si>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</si>
  <si>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</si>
  <si>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</si>
  <si>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</si>
  <si>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</si>
  <si>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</si>
  <si>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</si>
  <si>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</si>
  <si>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</si>
  <si>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</si>
  <si>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</si>
  <si>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</si>
  <si>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</si>
  <si>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</si>
  <si>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</si>
  <si>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</si>
  <si>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</si>
  <si>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</si>
  <si>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</si>
  <si>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</si>
  <si>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</si>
  <si>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</si>
  <si>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</si>
  <si>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</si>
  <si>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</si>
  <si>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</si>
  <si>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</si>
  <si>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</si>
  <si>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</si>
  <si>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</si>
  <si>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</si>
  <si>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</si>
  <si>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</si>
  <si>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</si>
  <si>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</si>
  <si>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</si>
  <si>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</si>
  <si>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</si>
  <si>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</si>
  <si>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</si>
  <si>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</si>
  <si>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</si>
  <si>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</si>
  <si>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</si>
  <si>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</si>
  <si>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</si>
  <si>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</si>
  <si>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</si>
  <si>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</si>
  <si>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</si>
  <si>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</si>
  <si>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</si>
  <si>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</si>
  <si>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</si>
  <si>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</si>
  <si>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</si>
  <si>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</si>
  <si>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</si>
  <si>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</si>
  <si>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</si>
  <si>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</si>
  <si>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</si>
  <si>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</si>
  <si>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</si>
  <si>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</si>
  <si>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</si>
  <si>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</si>
  <si>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</si>
  <si>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</si>
  <si>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</si>
  <si>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</si>
  <si>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</si>
  <si>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</si>
  <si>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</si>
  <si>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</si>
  <si>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</si>
  <si>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</si>
  <si>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</si>
  <si>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</si>
  <si>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</si>
  <si>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</si>
  <si>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</si>
  <si>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</si>
  <si>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</si>
  <si>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</si>
  <si>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</si>
  <si>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</si>
  <si>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</si>
  <si>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</si>
  <si>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</si>
  <si>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</si>
  <si>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</si>
  <si>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</si>
  <si>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</si>
  <si>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</si>
  <si>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</si>
  <si>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</si>
  <si>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</si>
  <si>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</si>
  <si>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</si>
  <si>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</si>
  <si>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</si>
  <si>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</si>
  <si>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</si>
  <si>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</si>
  <si>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</si>
  <si>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</si>
  <si>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</si>
  <si>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</si>
  <si>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PCM-20251207-00000349</t>
  </si>
  <si>
    <t>team at site TS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</si>
  <si>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</si>
  <si>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</si>
  <si>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</si>
  <si>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</si>
  <si>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</si>
  <si>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</si>
  <si>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</si>
  <si>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</si>
  <si>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</si>
  <si>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</si>
  <si>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</si>
  <si>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</si>
  <si>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</si>
  <si>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</si>
  <si>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</si>
  <si>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</si>
  <si>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</si>
  <si>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</si>
  <si>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</si>
  <si>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</si>
  <si>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</si>
  <si>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</si>
  <si>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</si>
  <si>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</si>
  <si>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</si>
  <si>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</si>
  <si>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</si>
  <si>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PCM-20251207-00000463</t>
  </si>
  <si>
    <t>Em team on the way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</si>
</sst>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23" fillId="9" borderId="10"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4" totalsRowShown="0" headerRowDxfId="79" dataDxfId="78" headerRowBorderDxfId="76" tableBorderDxfId="77" totalsRowBorderDxfId="75">
  <autoFilter ref="A1:L2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5" totalsRowShown="0" headerRowDxfId="62" dataDxfId="61" headerRowBorderDxfId="59" tableBorderDxfId="60">
  <autoFilter ref="A1:L9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6" totalsRowShown="0" headerRowDxfId="46" dataDxfId="45" headerRowBorderDxfId="43" tableBorderDxfId="44" totalsRowBorderDxfId="42">
  <autoFilter ref="A1:L1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335.36806076388893</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21501</v>
      </c>
      <c r="E3" s="123" t="s">
        <v>39106</v>
      </c>
      <c r="F3" s="122">
        <v>45998.199340277781</v>
      </c>
      <c r="G3" s="121">
        <f ca="1">IFERROR(NOW()-F3,"-")</f>
        <v>0.11714641203434439</v>
      </c>
      <c r="H3" s="122">
        <v>45998.199363425927</v>
      </c>
      <c r="I3" s="124" t="str">
        <f>IFERROR(VLOOKUP(D3,DB!A:F,6,0),"")</f>
        <v>Generator-SG</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45998.316486689815</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45998.316486689815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45998.316486689815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45998.316486689815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45998.316486689815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45998.316486689815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45998.316486689815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45998.316486689815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45998.316486689815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45998.316486689815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45998.316486689815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45998.316486689815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45998.316486689815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45998.316486689815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45998.316486689815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45998.316486689815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45998.316486689815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45998.316486689815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45998.316486689815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45998.316486689815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45998.316486689815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45998.316486689815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45998.316486689815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45998.316486689815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45998.316486689815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45998.316486689815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45998.316486689815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45998.316486689815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45998.316486689815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45998.316486689815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45998.316486689815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45998.316486689815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45998.316486689815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45998.316486689815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45998.316486689815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45998.316486689815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45998.316486689815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45998.316486689815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45998.316486689815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45998.316486689815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45998.316486689815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45998.316486689815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45998.316486689815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45998.316486689815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45998.316486689815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45998.316486689815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45998.316486689815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45998.316486689815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45998.316486689815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45998.316486689815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45998.316486689815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45998.316486689815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45998.316486689815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45998.316486689815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45998.316486689815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45998.316486689815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45998.316486689815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45998.316486689815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45998.316486689815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45998.316486689815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45998.316486689815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45998.316486689815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45998.316486689815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45998.316486689815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45998.316486689815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45998.316486689815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45998.316486689815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45998.316486689815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45998.316486689815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45998.316486689815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45998.316486689815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45998.316486689815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45998.316486689815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45998.316486689815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45998.316486689815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45998.316486689815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45998.316486689815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45998.316486689815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45998.316486689815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45998.316486689815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45998.316486689815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45998.316486689815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45998.316486689815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45998.316486689815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45998.316486689815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45998.316486689815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45998.316486689815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45998.316486689815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45998.316486689815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45998.316486689815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45998.316486689815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45998.316486689815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45998.316486689815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45998.316486689815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45998.316486689815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45998.316486689815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45998.316486689815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45998.316486689815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45998.316486689815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45998.316486689815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45998.316486689815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45998.316486689815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45998.316486689815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45998.316486689815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45998.316486689815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45998.316486689815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45998.316486689815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45998.316486689815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45998.316486689815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45998.316486689815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45998.316486689815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45998.316486689815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45998.316486689815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45998.316486689815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45998.316486689815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45998.316486689815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45998.316486689815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45998.316486689815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45998.316486689815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45998.316486689815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45998.316486689815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45998.316486689815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45998.316486689815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45998.316486689815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45998.316486689815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45998.316486689815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45998.316486689815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45998.316486689815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45998.316486689815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45998.316486689815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45998.316486689815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45998.316486689815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45998.316486689815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45998.316486689815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45998.316486689815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45998.316486689815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45998.316486689815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45998.316486689815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45998.316486689815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45998.316486689815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45998.316486689815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45998.316486689815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45998.316486689815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45998.316486689815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45998.316486689815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45998.316486689815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45998.316486689815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45998.316486689815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45998.316486689815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45998.316486689815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45998.316486689815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45998.316486689815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45998.316486689815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45998.316486689815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45998.316486689815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45998.316486689815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45998.316486689815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45998.316486689815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45998.316486689815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45998.316486689815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45998.316486689815</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45998.316486689815</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45998.316486689815</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45998.316486689815</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45998.316486689815</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45998.316486689815</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45998.316486689815</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45998.316486689815</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45998.316486689815</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45998.316486689815</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45998.316486689815</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45998.316486689815</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45998.316486689815</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45998.316486689815</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45998.316486689815</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45998.316486689815</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45998.316486689815</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45998.316486689815</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45998.316486689815</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45998.316486689815</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45998.316486689815</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45998.316486689815</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45998.316486689815</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45998.316486689815</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45998.316486689815</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228A35C2-EEFA-4BB8-A5B3-33A0F0B2881E}"/>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4"/>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173.3166487268536</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13.929067708333605</v>
      </c>
      <c r="H4" s="97">
        <v>45984.381168981483</v>
      </c>
      <c r="I4" s="18" t="str">
        <f>IFERROR(VLOOKUP(D4,DB!A:F,6,0),"")</f>
        <v>SCECO</v>
      </c>
      <c r="J4" s="18" t="str">
        <f>IFERROR(VLOOKUP(D4,DB!A:G,7,0),"")</f>
        <v>Vandalized</v>
      </c>
      <c r="K4" s="19" t="s">
        <v>39117</v>
      </c>
      <c r="L4" s="18" t="str">
        <f>IFERROR(VLOOKUP(D4,DB!A:I,9,0),"")</f>
        <v>Latis</v>
      </c>
    </row>
    <row r="5" spans="1:12" s="154" customFormat="1" ht="31.5" customHeight="1">
      <c r="A5" s="155" t="s">
        <v>39118</v>
      </c>
      <c r="B5" s="58" t="str">
        <f>IFERROR(VLOOKUP(D5,DB!A:K,11,0),"")</f>
        <v>R2</v>
      </c>
      <c r="C5" s="58">
        <v>1</v>
      </c>
      <c r="D5" s="58" t="s">
        <v>22828</v>
      </c>
      <c r="E5" s="81" t="s">
        <v>39119</v>
      </c>
      <c r="F5" s="71">
        <v>45997.355381944442</v>
      </c>
      <c r="G5" s="72">
        <f ca="1">IFERROR(NOW()-F5,"-")</f>
        <v>0.96110462963406462</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58"/>
      <c r="E6" s="18"/>
      <c r="F6" s="97"/>
      <c r="G6" s="98">
        <f ca="1">IFERROR(NOW()-F6,"-")</f>
        <v>45998.316486689815</v>
      </c>
      <c r="H6" s="97"/>
      <c r="I6" s="18" t="str">
        <f>IFERROR(VLOOKUP(D6,DB!A:F,6,0),"")</f>
        <v/>
      </c>
      <c r="J6" s="18" t="str">
        <f>IFERROR(VLOOKUP(D6,DB!A:G,7,0),"")</f>
        <v/>
      </c>
      <c r="K6" s="19"/>
      <c r="L6" s="18" t="str">
        <f>IFERROR(VLOOKUP(D6,DB!A:I,9,0),"")</f>
        <v/>
      </c>
    </row>
    <row r="7" spans="1:12" ht="31.5" customHeight="1">
      <c r="A7" s="96"/>
      <c r="B7" s="18" t="str">
        <f>IFERROR(VLOOKUP(D7,DB!A:K,11,0),"")</f>
        <v/>
      </c>
      <c r="C7" s="18"/>
      <c r="D7" s="82"/>
      <c r="E7" s="18"/>
      <c r="F7" s="97"/>
      <c r="G7" s="98">
        <f ca="1">IFERROR(NOW()-F7,"-")</f>
        <v>45998.316486689815</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45998.316486689815</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45998.316486689815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45998.316486689815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45998.316486689815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45998.316486689815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45998.316486689815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45998.316486689815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45998.316486689815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45998.316486689815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45998.316486689815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45998.316486689815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45998.316486689815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45998.316486689815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45998.316486689815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45998.316486689815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45998.316486689815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45998.316486689815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45998.316486689815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45998.316486689815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45998.316486689815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45998.316486689815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45998.316486689815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45998.316486689815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45998.316486689815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45998.316486689815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45998.316486689815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45998.316486689815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45998.316486689815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45998.316486689815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45998.316486689815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45998.316486689815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45998.316486689815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45998.316486689815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45998.316486689815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45998.316486689815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45998.316486689815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45998.316486689815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45998.316486689815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45998.316486689815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45998.316486689815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45998.316486689815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45998.316486689815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45998.316486689815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45998.316486689815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45998.316486689815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45998.316486689815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45998.316486689815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45998.316486689815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45998.316486689815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45998.316486689815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45998.316486689815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45998.316486689815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45998.316486689815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45998.316486689815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45998.316486689815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45998.316486689815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45998.316486689815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45998.316486689815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45998.316486689815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45998.316486689815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45998.316486689815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45998.316486689815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45998.316486689815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45998.316486689815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45998.316486689815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45998.316486689815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45998.316486689815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45998.316486689815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45998.316486689815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45998.316486689815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45998.316486689815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45998.316486689815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45998.316486689815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45998.316486689815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45998.316486689815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45998.316486689815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45998.316486689815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45998.316486689815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45998.316486689815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45998.316486689815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45998.316486689815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45998.316486689815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45998.316486689815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45998.316486689815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45998.316486689815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45998.316486689815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45998.316486689815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45998.316486689815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45998.316486689815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45998.316486689815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45998.316486689815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45998.316486689815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45998.316486689815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45998.316486689815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45998.316486689815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45998.316486689815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45998.316486689815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45998.316486689815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45998.316486689815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45998.316486689815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45998.316486689815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45998.316486689815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45998.316486689815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45998.316486689815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45998.316486689815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45998.316486689815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45998.316486689815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45998.316486689815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45998.316486689815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45998.316486689815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45998.316486689815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45998.316486689815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45998.316486689815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45998.316486689815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45998.316486689815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45998.316486689815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45998.316486689815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45998.316486689815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45998.316486689815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45998.316486689815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45998.316486689815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45998.316486689815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45998.316486689815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45998.316486689815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45998.316486689815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45998.316486689815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45998.316486689815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45998.316486689815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45998.316486689815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45998.316486689815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45998.316486689815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45998.316486689815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45998.316486689815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45998.316486689815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45998.316486689815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45998.316486689815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45998.316486689815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45998.316486689815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45998.316486689815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45998.316486689815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45998.316486689815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45998.316486689815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45998.316486689815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45998.316486689815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45998.316486689815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45998.316486689815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45998.316486689815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45998.316486689815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45998.316486689815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45998.316486689815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45998.316486689815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45998.316486689815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45998.316486689815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45998.316486689815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45998.316486689815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45998.316486689815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45998.316486689815</v>
      </c>
      <c r="H164" s="97"/>
      <c r="I164" s="18" t="str">
        <f>IFERROR(VLOOKUP(D164,DB!A:F,6,0),"")</f>
        <v/>
      </c>
      <c r="J164" s="18" t="str">
        <f>IFERROR(VLOOKUP(D164,DB!A:G,7,0),"")</f>
        <v/>
      </c>
      <c r="K164" s="19"/>
      <c r="L164" s="18" t="str">
        <f>IFERROR(VLOOKUP(D164,DB!A:I,9,0),"")</f>
        <v/>
      </c>
    </row>
    <row r="165" spans="1:12" ht="31.5" customHeight="1">
      <c r="A165" s="149"/>
      <c r="B165" s="150" t="str">
        <f>IFERROR(VLOOKUP(D165,DB!A:K,11,0),"")</f>
        <v/>
      </c>
      <c r="C165" s="150"/>
      <c r="D165" s="150"/>
      <c r="E165" s="150"/>
      <c r="F165" s="151"/>
      <c r="G165" s="152">
        <f ca="1">IFERROR(NOW()-F165,"-")</f>
        <v>45998.316486689815</v>
      </c>
      <c r="H165" s="151"/>
      <c r="I165" s="150" t="str">
        <f>IFERROR(VLOOKUP(D165,DB!A:F,6,0),"")</f>
        <v/>
      </c>
      <c r="J165" s="150" t="str">
        <f>IFERROR(VLOOKUP(D165,DB!A:G,7,0),"")</f>
        <v/>
      </c>
      <c r="K165" s="153"/>
      <c r="L165" s="150" t="str">
        <f>IFERROR(VLOOKUP(D165,DB!A:I,9,0),"")</f>
        <v/>
      </c>
    </row>
    <row r="166" spans="1:12" ht="31.5" customHeight="1">
      <c r="A166" s="96"/>
      <c r="B166" s="18" t="str">
        <f>IFERROR(VLOOKUP(D166,DB!A:K,11,0),"")</f>
        <v/>
      </c>
      <c r="C166" s="18"/>
      <c r="D166" s="18"/>
      <c r="E166" s="18"/>
      <c r="F166" s="97"/>
      <c r="G166" s="98">
        <f ca="1">IFERROR(NOW()-F166,"-")</f>
        <v>45998.316486574076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45998.316486689815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45998.316486689815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45998.316486689815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45998.316486689815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45998.316486689815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45998.316486689815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45998.316486689815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45998.316486689815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45998.316486689815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45998.316486689815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45998.316486689815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45998.316486689815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45998.316486689815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45998.316486689815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45998.316486689815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45998.316486689815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45998.316486689815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45998.316486689815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45998.316486689815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45998.316486689815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45998.316486689815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45998.316486689815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45998.316486689815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45998.316486689815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45998.316486689815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45998.316486689815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45998.316486689815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45998.316486689815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45998.316486689815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45998.316486689815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45998.316486689815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45998.316486689815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45998.316486689815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45998.316486689815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45998.316486689815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45998.316486689815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45998.316486689815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45998.316486689815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45998.316486689815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45998.316486689815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45998.316486689815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45998.316486689815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45998.316486689815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45998.316486689815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45998.316486689815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45998.316486689815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45998.316486689815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45998.316486689815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45998.316486689815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45998.316486689815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45998.316486689815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45998.316486689815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45998.316486689815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45998.316486689815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45998.316486689815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45998.316486689815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45998.316486689815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45998.316486689815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45998.316486689815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45998.316486689815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45998.316486689815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45998.316486689815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45998.316486689815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45998.316486689815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45998.316486689815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45998.316486689815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45998.316486689815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45998.316486689815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45998.316486689815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45998.316486689815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45998.316486689815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45998.316486689815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45998.316486689815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45998.316486689815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45998.316486689815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45998.316486689815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45998.316486689815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45998.316486689815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45998.316486689815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45998.316486689815</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45998.316486689815</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45998.316486689815</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45998.316486689815</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45998.316486689815</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45998.316486689815</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45998.316486689815</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45998.316486689815</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45998.316486689815</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45998.316486689815</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45998.316486689815</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45998.316486689815</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45998.316486689815</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45998.316486689815</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45998.316486689815</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45998.316486689815</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45998.316486689815</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45998.316486689815</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45998.316486689815</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45998.316486689815</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45998.316486689815</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45998.316486689815</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45998.316486689815</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45998.316486689815</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45998.316486689815</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45998.316486689815</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45998.316486689815</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45998.316486689815</v>
      </c>
      <c r="H273" s="97"/>
      <c r="I273" s="18" t="str">
        <f>IFERROR(VLOOKUP(D273,DB!A:F,6,0),"")</f>
        <v/>
      </c>
      <c r="J273" s="18" t="str">
        <f>IFERROR(VLOOKUP(D273,DB!A:G,7,0),"")</f>
        <v/>
      </c>
      <c r="K273" s="19"/>
      <c r="L273" s="18" t="str">
        <f>IFERROR(VLOOKUP(D273,DB!A:I,9,0),"")</f>
        <v/>
      </c>
    </row>
    <row r="274" spans="1:12" ht="31.5" customHeight="1">
      <c r="A274" s="149"/>
      <c r="B274" s="150" t="str">
        <f>IFERROR(VLOOKUP(D274,DB!A:K,11,0),"")</f>
        <v/>
      </c>
      <c r="C274" s="150"/>
      <c r="D274" s="150"/>
      <c r="E274" s="150"/>
      <c r="F274" s="151"/>
      <c r="G274" s="152">
        <f ca="1">IFERROR(NOW()-F274,"-")</f>
        <v>45998.316486689815</v>
      </c>
      <c r="H274" s="151"/>
      <c r="I274" s="150" t="str">
        <f>IFERROR(VLOOKUP(D274,DB!A:F,6,0),"")</f>
        <v/>
      </c>
      <c r="J274" s="150" t="str">
        <f>IFERROR(VLOOKUP(D274,DB!A:G,7,0),"")</f>
        <v/>
      </c>
      <c r="K274" s="153"/>
      <c r="L274" s="150" t="str">
        <f>IFERROR(VLOOKUP(D274,DB!A:I,9,0),"")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5"/>
  <sheetViews>
    <sheetView workbookViewId="0">
      <selection activeCell="I7" sqref="I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 ca="1" si="0">IFERROR(NOW()-F2,"-")</f>
        <v>45998.316486689815</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45998.316486689815</v>
      </c>
      <c r="H3" s="22"/>
      <c r="I3" s="19" t="str">
        <f>IFERROR(VLOOKUP(D3,DB!A:F,6,0),"")</f>
        <v/>
      </c>
      <c r="J3" s="18" t="str">
        <f>IFERROR(VLOOKUP(D3,DB!A:G,7,0),"")</f>
        <v/>
      </c>
      <c r="K3" s="42"/>
      <c r="L3" s="23" t="str">
        <f>IFERROR(VLOOKUP(D3,DB!A:I,9,0),"")</f>
        <v/>
      </c>
    </row>
    <row r="4" spans="1:13" ht="15" customHeight="1">
      <c r="A4" s="19"/>
      <c r="B4" s="58" t="str">
        <f>IFERROR(VLOOKUP(D4,DB!A:K,11,0),"")</f>
        <v/>
      </c>
      <c r="C4" s="18"/>
      <c r="D4" s="158" t="str">
        <f>IFERROR(VLOOKUP(#REF!,DB!#REF!,9,0),"")</f>
        <v/>
      </c>
      <c r="E4" s="18"/>
      <c r="F4" s="20"/>
      <c r="G4" s="21">
        <f t="shared" ca="1" si="0"/>
        <v>45998.316486689815</v>
      </c>
      <c r="H4" s="22"/>
      <c r="I4" s="19" t="str">
        <f>IFERROR(VLOOKUP(D4,DB!A:F,6,0),"")</f>
        <v/>
      </c>
      <c r="J4" s="18" t="str">
        <f>IFERROR(VLOOKUP(D4,DB!A:G,7,0),"")</f>
        <v/>
      </c>
      <c r="K4" s="42"/>
      <c r="L4" s="23" t="str">
        <f>IFERROR(VLOOKUP(D4,DB!A:I,9,0),"")</f>
        <v/>
      </c>
    </row>
    <row r="5" spans="1:13" ht="15" customHeight="1">
      <c r="A5" s="19"/>
      <c r="B5" s="58" t="str">
        <f>IFERROR(VLOOKUP(D5,DB!A:K,11,0),"")</f>
        <v/>
      </c>
      <c r="C5" s="18"/>
      <c r="D5" s="158"/>
      <c r="E5" s="18"/>
      <c r="F5" s="20"/>
      <c r="G5" s="21">
        <f t="shared" ref="G5:G68" ca="1" si="1">IFERROR(NOW()-F5,"-")</f>
        <v>45998.316486689815</v>
      </c>
      <c r="H5" s="22"/>
      <c r="I5" s="19" t="str">
        <f>IFERROR(VLOOKUP(D5,DB!A:F,6,0),"")</f>
        <v/>
      </c>
      <c r="J5" s="18" t="str">
        <f>IFERROR(VLOOKUP(D5,DB!A:G,7,0),"")</f>
        <v/>
      </c>
      <c r="K5" s="42"/>
      <c r="L5" s="23" t="str">
        <f>IFERROR(VLOOKUP(D5,DB!A:I,9,0),"")</f>
        <v/>
      </c>
    </row>
    <row r="6" spans="1:13" ht="15" customHeight="1">
      <c r="A6" s="19"/>
      <c r="B6" s="58" t="str">
        <f>IFERROR(VLOOKUP(D6,DB!A:K,11,0),"")</f>
        <v/>
      </c>
      <c r="C6" s="18"/>
      <c r="D6" s="158"/>
      <c r="E6" s="18"/>
      <c r="F6" s="20"/>
      <c r="G6" s="21">
        <f t="shared" ca="1" si="1"/>
        <v>45998.316486689815</v>
      </c>
      <c r="H6" s="22"/>
      <c r="I6" s="19" t="str">
        <f>IFERROR(VLOOKUP(D6,DB!A:F,6,0),"")</f>
        <v/>
      </c>
      <c r="J6" s="18" t="str">
        <f>IFERROR(VLOOKUP(D6,DB!A:G,7,0),"")</f>
        <v/>
      </c>
      <c r="K6" s="42"/>
      <c r="L6" s="23" t="str">
        <f>IFERROR(VLOOKUP(D6,DB!A:I,9,0),"")</f>
        <v/>
      </c>
    </row>
    <row r="7" spans="1:13" ht="15" customHeight="1">
      <c r="A7" s="19"/>
      <c r="B7" s="58" t="str">
        <f>IFERROR(VLOOKUP(D7,DB!A:K,11,0),"")</f>
        <v/>
      </c>
      <c r="C7" s="18"/>
      <c r="D7" s="158"/>
      <c r="E7" s="18"/>
      <c r="F7" s="20"/>
      <c r="G7" s="21">
        <f t="shared" ca="1" si="1"/>
        <v>45998.316486689815</v>
      </c>
      <c r="H7" s="22"/>
      <c r="I7" s="19" t="str">
        <f>IFERROR(VLOOKUP(D7,DB!A:F,6,0),"")</f>
        <v/>
      </c>
      <c r="J7" s="18" t="str">
        <f>IFERROR(VLOOKUP(D7,DB!A:G,7,0),"")</f>
        <v/>
      </c>
      <c r="K7" s="42"/>
      <c r="L7" s="23" t="str">
        <f>IFERROR(VLOOKUP(D7,DB!A:I,9,0),"")</f>
        <v/>
      </c>
    </row>
    <row r="8" spans="1:13" ht="15" customHeight="1">
      <c r="A8" s="19"/>
      <c r="B8" s="58" t="str">
        <f>IFERROR(VLOOKUP(D8,DB!A:K,11,0),"")</f>
        <v/>
      </c>
      <c r="C8" s="18"/>
      <c r="D8" s="158"/>
      <c r="E8" s="18"/>
      <c r="F8" s="20"/>
      <c r="G8" s="21">
        <f t="shared" ca="1" si="1"/>
        <v>45998.316486689815</v>
      </c>
      <c r="H8" s="22"/>
      <c r="I8" s="19" t="str">
        <f>IFERROR(VLOOKUP(D8,DB!A:F,6,0),"")</f>
        <v/>
      </c>
      <c r="J8" s="18" t="str">
        <f>IFERROR(VLOOKUP(D8,DB!A:G,7,0),"")</f>
        <v/>
      </c>
      <c r="K8" s="42"/>
      <c r="L8" s="23" t="str">
        <f>IFERROR(VLOOKUP(D8,DB!A:I,9,0),"")</f>
        <v/>
      </c>
    </row>
    <row r="9" spans="1:13" ht="15" customHeight="1">
      <c r="A9" s="19"/>
      <c r="B9" s="58" t="str">
        <f>IFERROR(VLOOKUP(D9,DB!A:K,11,0),"")</f>
        <v/>
      </c>
      <c r="C9" s="18"/>
      <c r="D9" s="158"/>
      <c r="E9" s="18"/>
      <c r="F9" s="20"/>
      <c r="G9" s="21">
        <f t="shared" ca="1" si="1"/>
        <v>45998.316486689815</v>
      </c>
      <c r="H9" s="22"/>
      <c r="I9" s="19" t="str">
        <f>IFERROR(VLOOKUP(D9,DB!A:F,6,0),"")</f>
        <v/>
      </c>
      <c r="J9" s="18" t="str">
        <f>IFERROR(VLOOKUP(D9,DB!A:G,7,0),"")</f>
        <v/>
      </c>
      <c r="K9" s="42"/>
      <c r="L9" s="23" t="str">
        <f>IFERROR(VLOOKUP(D9,DB!A:I,9,0),"")</f>
        <v/>
      </c>
    </row>
    <row r="10" spans="1:13" ht="15" customHeight="1">
      <c r="A10" s="19"/>
      <c r="B10" s="58" t="str">
        <f>IFERROR(VLOOKUP(D10,DB!A:K,11,0),"")</f>
        <v/>
      </c>
      <c r="C10" s="18"/>
      <c r="D10" s="157"/>
      <c r="E10" s="18"/>
      <c r="F10" s="20"/>
      <c r="G10" s="21">
        <f t="shared" ca="1" si="1"/>
        <v>45998.316486689815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45998.316486689815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45998.316486689815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45998.316486689815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45998.316486689815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45998.316486689815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45998.316486689815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45998.316486689815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45998.316486689815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45998.316486689815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45998.316486689815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45998.316486689815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45998.316486689815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45998.316486689815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45998.316486689815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45998.316486689815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45998.316486689815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45998.316486689815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45998.316486689815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45998.316486689815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45998.316486689815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45998.316486689815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45998.316486689815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45998.316486689815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45998.316486689815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45998.316486689815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45998.316486689815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45998.316486689815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45998.316486689815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45998.316486689815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45998.316486689815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45998.316486689815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45998.316486689815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45998.316486689815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45998.316486689815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45998.316486689815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45998.316486689815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45998.316486689815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45998.316486689815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45998.316486689815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45998.316486689815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45998.316486689815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45998.316486689815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45998.316486689815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45998.316486689815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45998.316486689815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45998.316486689815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45998.316486689815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45998.316486689815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45998.316486689815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45998.316486689815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45998.316486689815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45998.316486689815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45998.316486689815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45998.316486689815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45998.316486689815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45998.316486689815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45998.316486689815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45998.316486689815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ref="G69:G132" ca="1" si="2">IFERROR(NOW()-F69,"-")</f>
        <v>45998.316486689815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45998.316486689815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45998.316486689815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45998.316486689815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45998.316486689815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45998.316486689815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45998.316486689815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45998.316486689815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45998.316486689815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45998.316486689815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45998.316486689815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45998.316486689815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45998.316486689815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45998.316486689815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45998.316486689815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45998.316486689815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45998.316486689815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45998.316486689815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45998.316486689815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45998.316486689815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45998.316486689815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45998.316486689815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45998.316486689815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45998.316486689815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45998.316486689815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45998.316486689815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45998.316486689815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45998.316486689815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45998.316486689815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45998.316486689815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45998.316486689815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45998.316486689815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45998.316486689815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45998.316486689815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45998.316486689815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45998.316486689815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45998.316486689815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45998.316486689815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45998.316486689815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45998.316486689815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45998.316486689815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45998.316486689815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45998.316486689815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45998.316486689815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45998.316486689815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45998.316486689815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45998.316486689815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45998.316486689815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45998.316486689815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45998.316486689815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45998.316486689815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45998.316486689815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45998.316486689815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45998.316486689815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45998.316486689815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45998.316486689815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45998.316486689815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45998.316486689815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45998.316486689815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45998.316486689815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45998.316486689815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45998.316486689815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45998.316486689815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45998.316486689815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ref="G133:G196" ca="1" si="3">IFERROR(NOW()-F133,"-")</f>
        <v>45998.316486689815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45998.316486689815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45998.316486689815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45998.316486689815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45998.316486689815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45998.316486689815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45998.316486689815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45998.316486689815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45998.316486689815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45998.316486689815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45998.316486689815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45998.316486689815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45998.316486689815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45998.316486689815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45998.316486689815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45998.316486689815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45998.316486689815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45998.316486689815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45998.316486689815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45998.316486689815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45998.316486689815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45998.316486689815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45998.316486689815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45998.316486689815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45998.316486689815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45998.316486689815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45998.316486689815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45998.316486689815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45998.316486689815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45998.316486689815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45998.316486689815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45998.316486689815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45998.316486689815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45998.316486689815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45998.316486689815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45998.316486689815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45998.316486689815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45998.316486689815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45998.316486689815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45998.316486689815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45998.316486689815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45998.316486689815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45998.316486689815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45998.316486689815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45998.316486689815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45998.316486689815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45998.316486689815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45998.316486689815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45998.316486689815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45998.316486689815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45998.316486689815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45998.316486689815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45998.316486689815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45998.316486689815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45998.316486689815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45998.316486689815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45998.316486689815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45998.316486689815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45998.316486689815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45998.316486689815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45998.316486689815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45998.316486689815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45998.316486689815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45998.316486689815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ref="G197:G260" ca="1" si="4">IFERROR(NOW()-F197,"-")</f>
        <v>45998.316486689815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45998.316486689815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45998.316486689815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45998.316486689815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45998.316486689815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45998.316486689815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45998.316486689815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45998.316486689815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45998.316486689815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45998.316486689815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45998.316486689815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45998.316486689815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45998.316486689815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45998.316486689815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45998.316486689815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45998.316486689815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45998.316486689815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45998.316486689815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45998.316486689815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45998.316486689815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45998.316486689815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45998.316486689815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45998.316486689815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45998.316486689815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45998.316486689815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45998.316486689815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45998.316486689815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45998.316486689815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45998.316486689815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45998.316486689815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45998.316486689815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45998.316486689815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45998.316486689815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45998.316486689815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45998.316486689815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45998.316486689815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45998.316486689815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45998.316486689815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45998.316486689815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45998.316486689815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45998.316486689815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45998.316486689815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45998.316486689815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45998.316486689815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45998.316486689815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45998.316486689815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45998.316486689815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45998.316486689815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45998.316486689815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45998.316486689815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45998.316486689815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45998.316486689815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45998.316486689815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45998.316486689815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45998.316486689815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45998.316486689815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45998.316486689815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45998.316486689815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45998.316486689815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45998.316486689815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45998.316486689815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45998.316486689815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45998.316486689815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45998.316486689815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ref="G261:G324" ca="1" si="5">IFERROR(NOW()-F261,"-")</f>
        <v>45998.316486689815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45998.316486689815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45998.316486689815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45998.316486689815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45998.316486689815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45998.316486689815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45998.316486689815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45998.316486689815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45998.316486689815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45998.316486689815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45998.316486689815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45998.316486689815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45998.316486689815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45998.316486689815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45998.316486689815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45998.316486689815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45998.316486689815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45998.316486689815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45998.316486689815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45998.316486689815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45998.316486689815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45998.316486689815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45998.316486689815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45998.316486689815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45998.316486689815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45998.316486689815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45998.316486689815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45998.316486689815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45998.316486689815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45998.316486689815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45998.316486689815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45998.316486689815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45998.316486689815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45998.316486689815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45998.316486689815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45998.316486689815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45998.316486689815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45998.316486689815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45998.316486689815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45998.316486689815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45998.316486689815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45998.316486689815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45998.316486689815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45998.316486689815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45998.316486689815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45998.316486689815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45998.316486689815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45998.316486689815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45998.316486689815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45998.316486689815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45998.316486689815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45998.316486689815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45998.316486689815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45998.316486689815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45998.316486689815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45998.316486689815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45998.316486689815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45998.316486689815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45998.316486689815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45998.316486689815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45998.316486689815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45998.316486689815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45998.316486689815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45998.316486689815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ref="G325:G388" ca="1" si="6">IFERROR(NOW()-F325,"-")</f>
        <v>45998.316486689815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45998.316486689815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45998.316486689815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45998.316486689815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45998.316486689815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45998.316486689815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45998.316486689815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45998.316486689815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45998.316486689815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45998.316486689815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45998.316486689815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45998.316486689815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45998.316486689815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45998.316486689815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45998.316486689815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45998.316486689815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45998.316486689815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45998.316486689815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45998.316486689815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45998.316486689815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45998.316486689815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45998.316486689815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45998.316486689815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45998.316486689815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45998.316486689815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45998.316486689815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45998.316486689815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45998.316486689815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45998.316486689815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45998.316486689815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45998.316486689815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45998.316486689815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45998.316486689815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45998.316486689815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45998.316486689815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45998.316486689815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45998.316486689815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45998.316486689815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45998.316486689815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45998.316486689815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45998.316486689815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45998.316486689815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45998.316486689815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45998.316486689815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45998.316486689815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45998.316486689815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45998.316486689815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45998.316486689815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45998.316486689815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45998.316486689815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45998.316486689815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45998.316486689815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45998.316486689815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45998.316486689815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45998.316486689815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45998.316486689815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45998.316486689815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45998.316486689815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45998.316486689815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45998.316486689815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45998.316486689815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45998.316486689815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45998.316486689815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45998.316486689815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ref="G389:G452" ca="1" si="7">IFERROR(NOW()-F389,"-")</f>
        <v>45998.316486689815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45998.316486689815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45998.316486689815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45998.316486689815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45998.316486689815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45998.316486689815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45998.316486689815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45998.316486689815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45998.316486689815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45998.316486689815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45998.316486689815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45998.316486689815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45998.316486689815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45998.316486689815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45998.316486689815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45998.316486689815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45998.316486689815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45998.316486689815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45998.316486689815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45998.316486689815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45998.316486689815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45998.316486689815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45998.316486689815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45998.316486689815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45998.316486689815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45998.316486689815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45998.316486689815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45998.316486689815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45998.316486689815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45998.316486689815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45998.316486689815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45998.316486689815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45998.316486689815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45998.316486689815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45998.316486689815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45998.316486689815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45998.316486689815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45998.316486689815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45998.316486689815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45998.316486689815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45998.316486689815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45998.316486689815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45998.316486689815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45998.316486689815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45998.316486689815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45998.316486689815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45998.316486689815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45998.316486689815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45998.316486689815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45998.316486689815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45998.316486689815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45998.316486689815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45998.316486689815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45998.316486689815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45998.316486689815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45998.316486689815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45998.316486689815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45998.316486689815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45998.316486689815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45998.316486689815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45998.316486689815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45998.316486689815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45998.316486689815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45998.316486689815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ref="G453:G516" ca="1" si="8">IFERROR(NOW()-F453,"-")</f>
        <v>45998.316486689815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45998.316486689815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45998.316486689815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45998.316486689815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45998.316486689815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45998.316486689815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45998.316486689815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45998.316486689815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45998.316486689815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45998.316486689815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45998.316486689815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45998.316486689815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45998.316486689815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45998.316486689815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45998.316486689815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45998.316486689815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45998.316486689815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45998.316486689815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45998.316486689815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45998.316486689815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45998.316486689815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45998.316486689815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45998.316486689815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45998.316486689815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45998.316486689815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45998.316486689815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45998.316486689815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45998.316486689815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45998.316486689815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45998.316486689815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45998.316486689815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45998.316486689815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45998.316486689815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45998.316486689815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45998.316486689815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45998.316486689815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45998.316486689815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45998.316486689815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45998.316486689815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45998.316486689815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45998.316486689815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45998.316486689815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45998.316486689815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45998.316486689815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45998.316486689815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45998.316486689815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45998.316486689815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45998.316486689815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45998.316486689815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45998.316486689815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45998.316486689815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45998.316486689815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45998.316486689815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45998.316486689815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45998.316486689815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45998.316486689815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45998.316486689815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45998.316486689815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45998.316486689815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45998.316486689815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45998.316486689815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45998.316486689815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45998.316486689815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45998.316486689815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ref="G517:G580" ca="1" si="9">IFERROR(NOW()-F517,"-")</f>
        <v>45998.316486689815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45998.316486689815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45998.316486689815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45998.316486689815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45998.316486689815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45998.316486689815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45998.316486689815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45998.316486689815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45998.316486689815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45998.316486689815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45998.316486689815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45998.316486689815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45998.316486689815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45998.316486689815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45998.316486689815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45998.316486689815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45998.316486689815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45998.316486689815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45998.316486689815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45998.316486689815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45998.316486689815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45998.316486689815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45998.316486689815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45998.316486689815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45998.316486689815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45998.316486689815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45998.316486689815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45998.316486689815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45998.316486689815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45998.316486689815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45998.316486689815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45998.316486689815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45998.316486689815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45998.316486689815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45998.316486689815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45998.316486689815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45998.316486689815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45998.316486689815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45998.316486689815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45998.316486689815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45998.316486689815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45998.316486689815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45998.316486689815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45998.316486689815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45998.316486689815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45998.316486689815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45998.316486689815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45998.316486689815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45998.316486689815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45998.316486689815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45998.316486689815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45998.316486689815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45998.316486689815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45998.316486689815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45998.316486689815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45998.316486689815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45998.316486689815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45998.316486689815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45998.316486689815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45998.316486689815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45998.316486689815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45998.316486689815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45998.316486689815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45998.316486689815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ref="G581:G644" ca="1" si="10">IFERROR(NOW()-F581,"-")</f>
        <v>45998.316486689815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45998.316486689815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45998.316486689815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45998.316486689815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45998.316486689815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45998.316486689815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45998.316486689815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45998.316486689815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45998.316486689815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45998.316486689815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45998.316486689815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45998.316486689815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45998.316486689815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45998.316486689815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45998.316486689815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45998.316486689815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45998.316486689815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45998.316486689815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45998.316486689815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45998.316486689815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45998.316486689815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45998.316486689815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45998.316486689815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45998.316486689815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45998.316486689815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45998.316486689815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45998.316486689815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45998.316486689815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45998.316486689815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45998.316486689815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45998.316486689815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45998.316486689815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45998.316486689815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45998.316486689815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45998.316486689815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45998.316486689815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45998.316486689815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45998.316486689815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45998.316486689815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45998.316486689815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45998.316486689815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45998.316486689815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45998.316486689815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45998.316486689815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45998.316486689815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45998.316486689815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45998.316486689815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45998.316486689815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45998.316486689815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45998.316486689815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45998.316486689815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45998.316486689815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45998.316486689815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45998.316486689815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45998.316486689815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45998.316486689815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45998.316486689815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45998.316486689815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45998.316486689815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45998.316486689815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45998.316486689815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45998.316486689815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45998.316486689815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45998.316486689815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ref="G645:G708" ca="1" si="11">IFERROR(NOW()-F645,"-")</f>
        <v>45998.316486689815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45998.316486689815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45998.316486689815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45998.316486689815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45998.316486689815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45998.316486689815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45998.316486689815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45998.316486689815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45998.316486689815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45998.316486689815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45998.316486689815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45998.316486689815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45998.316486689815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45998.316486689815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45998.316486689815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45998.316486689815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45998.316486689815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45998.316486689815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45998.316486689815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45998.316486689815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45998.316486689815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45998.316486689815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45998.316486689815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45998.316486689815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45998.316486689815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45998.316486689815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45998.316486689815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45998.316486689815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45998.316486689815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45998.316486689815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45998.316486689815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45998.316486689815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45998.316486689815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45998.316486689815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45998.316486689815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45998.316486689815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45998.316486689815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45998.316486689815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45998.316486689815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45998.316486689815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45998.316486689815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45998.316486689815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45998.316486689815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45998.316486689815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45998.316486689815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45998.316486689815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45998.316486689815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45998.316486689815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45998.316486689815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45998.316486689815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45998.316486689815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45998.316486689815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45998.316486689815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45998.316486689815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45998.316486689815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45998.316486689815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45998.316486689815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45998.316486689815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45998.316486689815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45998.316486689815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45998.316486689815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45998.316486689815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45998.316486689815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45998.316486689815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ref="G709:G772" ca="1" si="12">IFERROR(NOW()-F709,"-")</f>
        <v>45998.316486689815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45998.316486689815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45998.316486689815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45998.316486689815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45998.316486689815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45998.316486689815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45998.316486689815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45998.316486689815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45998.316486689815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45998.316486689815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45998.316486689815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45998.316486689815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45998.316486689815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45998.316486689815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45998.316486689815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45998.316486689815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45998.316486689815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45998.316486689815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45998.316486689815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45998.316486689815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45998.316486689815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45998.316486689815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45998.316486689815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45998.316486689815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45998.316486689815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45998.316486689815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45998.316486689815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45998.316486689815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45998.316486689815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45998.316486689815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45998.316486689815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45998.316486689815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45998.316486689815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45998.316486689815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45998.316486689815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45998.316486689815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45998.316486689815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45998.316486689815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45998.316486689815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45998.316486689815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45998.316486689815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45998.316486689815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45998.316486689815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45998.316486689815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45998.316486689815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45998.316486689815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45998.316486689815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45998.316486689815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45998.316486689815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45998.316486689815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45998.316486689815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45998.316486689815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45998.316486689815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45998.316486689815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45998.316486689815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45998.316486689815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45998.316486689815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45998.316486689815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45998.316486689815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45998.316486689815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45998.316486689815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45998.316486689815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45998.316486689815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45998.316486689815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ref="G773:G836" ca="1" si="13">IFERROR(NOW()-F773,"-")</f>
        <v>45998.316486689815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45998.316486689815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45998.316486689815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45998.316486689815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45998.316486689815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45998.316486689815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45998.316486689815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45998.316486689815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45998.316486689815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45998.316486689815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45998.316486689815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45998.316486689815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45998.316486689815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45998.316486689815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45998.316486689815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45998.316486689815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45998.316486689815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45998.316486689815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45998.316486689815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45998.316486689815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45998.316486689815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45998.316486689815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45998.316486689815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45998.316486689815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45998.316486689815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45998.316486689815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45998.316486689815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45998.316486689815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45998.316486689815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45998.316486689815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45998.316486689815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45998.316486689815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45998.316486689815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45998.316486689815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45998.316486689815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45998.316486689815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45998.316486689815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45998.316486689815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45998.316486689815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45998.316486689815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45998.316486689815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45998.316486689815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45998.316486689815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45998.316486689815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45998.316486689815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45998.316486689815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45998.316486689815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45998.316486689815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45998.316486689815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45998.316486689815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45998.316486689815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45998.316486689815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45998.316486689815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45998.316486689815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45998.316486689815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45998.316486689815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45998.316486689815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45998.316486689815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45998.316486689815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45998.316486689815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45998.316486689815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45998.316486689815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45998.316486689815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45998.316486689815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ref="G837:G900" ca="1" si="14">IFERROR(NOW()-F837,"-")</f>
        <v>45998.316486689815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45998.316486689815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45998.316486689815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45998.316486689815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45998.316486689815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45998.316486689815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45998.316486689815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45998.316486689815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45998.316486689815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45998.316486689815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45998.316486689815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45998.316486689815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45998.316486689815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45998.316486689815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45998.316486689815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45998.316486689815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45998.316486689815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45998.316486689815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45998.316486689815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45998.316486689815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45998.316486689815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45998.316486689815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45998.316486689815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45998.316486689815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45998.316486689815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45998.316486689815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45998.316486689815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45998.316486689815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45998.316486689815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45998.316486689815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45998.316486689815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45998.316486689815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45998.316486689815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45998.316486689815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45998.316486689815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45998.316486689815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45998.316486689815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45998.316486689815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45998.316486689815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45998.316486689815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45998.316486689815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45998.316486689815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45998.316486689815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45998.316486689815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45998.316486689815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45998.316486689815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45998.316486689815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45998.316486689815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45998.316486689815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45998.316486689815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45998.316486689815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45998.316486689815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45998.316486689815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45998.316486689815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45998.316486689815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45998.316486689815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45998.316486689815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45998.316486689815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45998.316486689815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45998.316486689815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45998.316486689815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45998.316486689815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45998.316486689815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45998.316486689815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ref="G901:G915" ca="1" si="15">IFERROR(NOW()-F901,"-")</f>
        <v>45998.316486689815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45998.316486689815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45998.316486689815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45998.316486689815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45998.316486689815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45998.316486689815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45998.316486689815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45998.316486689815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45998.316486689815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45998.316486689815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45998.316486689815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45998.316486689815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45998.316486689815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45998.316486689815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45998.316486689815</v>
      </c>
      <c r="H915" s="22"/>
      <c r="I915" s="19" t="str">
        <f>IFERROR(VLOOKUP(D915,DB!A:F,6,0),"")</f>
        <v/>
      </c>
      <c r="J915" s="18" t="str">
        <f>IFERROR(VLOOKUP(D915,DB!A:G,7,0),"")</f>
        <v/>
      </c>
      <c r="K915" s="42"/>
      <c r="L915" s="23" t="str">
        <f>IFERROR(VLOOKUP(D915,DB!A:I,9,0),"")</f>
        <v/>
      </c>
    </row>
  </sheetData>
  <dataValidations count="2">
    <dataValidation allowBlank="1" showInputMessage="1" showErrorMessage="1" sqref="E1" xr:uid="{5914219A-CB83-432D-936A-CC0CB6F3982A}"/>
    <dataValidation type="list" allowBlank="1" showInputMessage="1" showErrorMessage="1" sqref="E2:E9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6"/>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294.83576909721887</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56" ca="1" si="0">IFERROR(NOW()-F3,"")</f>
        <v>0.82448437499988358</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39111</v>
      </c>
      <c r="F4" s="91">
        <v>45997.533333333333</v>
      </c>
      <c r="G4" s="92">
        <f t="shared" ca="1" si="0"/>
        <v>0.78315335648221662</v>
      </c>
      <c r="H4" s="91">
        <v>45997.522280092591</v>
      </c>
      <c r="I4" s="107" t="str">
        <f>IFERROR(VLOOKUP(D4,DB!A:F,6,0),"")</f>
        <v>Generator-SG</v>
      </c>
      <c r="J4" s="107" t="str">
        <f>IFERROR(VLOOKUP(D4,DB!A:G,7,0),"")</f>
        <v>Good</v>
      </c>
      <c r="K4" s="93" t="s">
        <v>39126</v>
      </c>
      <c r="L4" s="87" t="str">
        <f>IFERROR(VLOOKUP(D4,DB!A:I,9,0),"")</f>
        <v>Latis</v>
      </c>
    </row>
    <row r="5" spans="1:16" ht="15" customHeight="1">
      <c r="A5" s="107"/>
      <c r="B5" s="107" t="str">
        <f>IFERROR(VLOOKUP(D5,DB!A:K,11,0),"")</f>
        <v/>
      </c>
      <c r="C5" s="89"/>
      <c r="D5" s="87"/>
      <c r="E5" s="90"/>
      <c r="F5" s="91"/>
      <c r="G5" s="92">
        <f t="shared" ca="1" si="0"/>
        <v>45998.316486689815</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45998.316486689815</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45998.316486689815</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45998.316486689815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45998.316486689815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45998.316486689815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45998.316486689815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45998.316486689815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45998.316486689815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45998.316486689815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45998.316486689815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45998.316486689815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45998.316486689815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45998.316486689815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45998.316486689815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45998.316486689815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45998.316486689815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45998.316486689815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45998.316486689815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45998.316486689815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45998.316486689815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45998.316486689815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45998.316486689815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45998.316486689815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45998.316486689815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45998.316486689815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45998.316486689815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45998.316486689815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45998.316486689815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45998.316486689815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45998.316486689815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45998.316486689815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45998.316486689815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45998.316486689815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45998.316486689815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45998.316486689815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45998.316486689815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45998.316486689815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45998.316486689815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45998.316486689815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45998.316486689815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45998.316486689815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45998.316486689815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45998.316486689815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45998.316486689815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45998.316486689815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45998.316486689815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45998.316486689815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45998.316486689815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45998.316486689815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45998.316486689815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45998.316486689815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ref="G57:G120" ca="1" si="1">IFERROR(NOW()-F57,"")</f>
        <v>45998.316486689815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45998.316486689815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45998.316486689815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45998.316486689815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45998.316486689815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45998.316486689815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45998.316486689815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45998.316486689815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45998.316486689815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45998.316486689815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45998.316486689815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45998.316486689815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45998.316486689815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45998.316486689815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45998.316486689815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45998.316486689815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45998.316486689815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45998.316486689815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45998.316486689815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45998.316486689815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45998.316486689815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45998.316486689815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45998.316486689815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45998.316486689815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45998.316486689815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45998.316486689815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45998.316486689815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45998.316486689815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45998.316486689815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45998.316486689815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45998.316486689815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45998.316486689815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45998.316486689815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45998.316486689815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45998.316486689815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45998.316486689815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45998.316486689815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45998.316486689815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45998.316486689815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45998.316486689815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45998.316486689815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45998.316486689815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45998.316486689815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45998.316486689815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45998.316486689815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45998.316486689815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45998.316486689815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45998.316486689815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45998.316486689815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45998.316486689815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45998.316486689815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45998.316486689815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45998.316486689815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45998.316486689815</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45998.316486689815</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45998.316486689815</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45998.316486689815</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45998.316486689815</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45998.316486689815</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45998.316486689815</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45998.316486689815</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45998.316486689815</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45998.316486689815</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45998.316486689815</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ref="G121:G166" ca="1" si="2">IFERROR(NOW()-F121,"")</f>
        <v>45998.316486689815</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45998.316486689815</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45998.316486689815</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45998.316486689815</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45998.316486689815</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45998.316486689815</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45998.316486689815</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45998.316486689815</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45998.316486689815</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45998.316486689815</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45998.316486689815</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45998.316486689815</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45998.316486689815</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45998.316486689815</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45998.316486689815</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45998.316486689815</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45998.316486689815</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45998.316486689815</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45998.316486689815</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45998.316486689815</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45998.316486689815</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45998.316486689815</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45998.316486689815</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45998.316486689815</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45998.316486689815</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45998.316486689815</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45998.316486689815</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45998.316486689815</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45998.316486689815</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45998.316486689815</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45998.316486689815</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45998.316486689815</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45998.316486689815</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45998.316486689815</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45998.316486689815</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45998.316486689815</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45998.316486689815</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45998.316486689815</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45998.316486689815</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45998.316486689815</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45998.316486689815</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45998.316486689815</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45998.316486689815</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45998.316486689815</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45998.316486689815</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45998.316486689815</v>
      </c>
      <c r="H166" s="91"/>
      <c r="I166" s="107" t="str">
        <f>IFERROR(VLOOKUP(D166,DB!A:F,6,0),"")</f>
        <v/>
      </c>
      <c r="J166" s="107" t="str">
        <f>IFERROR(VLOOKUP(D166,DB!A:G,7,0),"")</f>
        <v/>
      </c>
      <c r="K166" s="93"/>
      <c r="L166" s="87" t="str">
        <f>IFERROR(VLOOKUP(D166,DB!A:I,9,0),"")</f>
        <v/>
      </c>
    </row>
  </sheetData>
  <dataValidations count="2">
    <dataValidation allowBlank="1" showInputMessage="1" showErrorMessage="1" sqref="E1" xr:uid="{A4F81451-56CC-4543-9497-104C4E44EE4B}"/>
    <dataValidation type="list" allowBlank="1" showInputMessage="1" showErrorMessage="1" sqref="E2:E1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tabSelected="1" workbookViewId="0">
      <selection activeCell="D13" sqref="D13"/>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106.48442650462675</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39111</v>
      </c>
      <c r="F3" s="38">
        <v>45926.188877314817</v>
      </c>
      <c r="G3" s="102">
        <f t="shared" ref="G3" ca="1" si="0">IFERROR(NOW()-F3,"")</f>
        <v>72.127609374998428</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39111</v>
      </c>
      <c r="F4" s="104">
        <v>45948.661111111112</v>
      </c>
      <c r="G4" s="105">
        <f t="shared" ref="G4" ca="1" si="1">IFERROR(NOW()-F4,"")</f>
        <v>49.65537557870266</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16.943188078701496</v>
      </c>
      <c r="H5" s="132">
        <v>45981.360798611109</v>
      </c>
      <c r="I5" s="103" t="str">
        <f>IFERROR(VLOOKUP(D5,DB!A:F,6,0),"")</f>
        <v>SCECO</v>
      </c>
      <c r="J5" s="103" t="str">
        <f>IFERROR(VLOOKUP(D5,DB!A:G,7,0),"")</f>
        <v>Dead</v>
      </c>
      <c r="K5" s="103" t="s">
        <v>39134</v>
      </c>
      <c r="L5" s="103" t="str">
        <f>IFERROR(VLOOKUP(D5,DB!A:I,9,0),"")</f>
        <v>Latis</v>
      </c>
    </row>
    <row r="6" spans="1:13">
      <c r="A6" s="37" t="s">
        <v>39135</v>
      </c>
      <c r="B6" s="37" t="str">
        <f>IFERROR(VLOOKUP(D6,DB!A:K,11,0),"")</f>
        <v>R5</v>
      </c>
      <c r="C6" s="37">
        <v>1</v>
      </c>
      <c r="D6" s="37" t="s">
        <v>37850</v>
      </c>
      <c r="E6" s="37" t="s">
        <v>39106</v>
      </c>
      <c r="F6" s="38">
        <v>45997.107488425929</v>
      </c>
      <c r="G6" s="131">
        <f t="shared" ref="G6" ca="1" si="2">IFERROR(NOW()-F6,"")</f>
        <v>1.2089982638863148</v>
      </c>
      <c r="H6" s="38">
        <v>45997.093599537038</v>
      </c>
      <c r="I6" s="37" t="str">
        <f>IFERROR(VLOOKUP(D6,DB!A:F,6,0),"")</f>
        <v>SCECO</v>
      </c>
      <c r="J6" s="37" t="str">
        <f>IFERROR(VLOOKUP(D6,DB!A:G,7,0),"")</f>
        <v>In progress</v>
      </c>
      <c r="K6" s="37" t="s">
        <v>39136</v>
      </c>
      <c r="L6" s="37" t="str">
        <f>IFERROR(VLOOKUP(D6,DB!A:I,9,0),"")</f>
        <v>Latis</v>
      </c>
    </row>
    <row r="7" spans="1:13">
      <c r="A7" s="37" t="s">
        <v>39137</v>
      </c>
      <c r="B7" s="37" t="s">
        <v>5445</v>
      </c>
      <c r="C7" s="37">
        <v>1</v>
      </c>
      <c r="D7" s="37" t="s">
        <v>37246</v>
      </c>
      <c r="E7" s="37" t="s">
        <v>39106</v>
      </c>
      <c r="F7" s="38">
        <v>45998.274525462963</v>
      </c>
      <c r="G7" s="131">
        <f ca="1">IFERROR(NOW()-F7,"")</f>
        <v>4.1961111113778315E-2</v>
      </c>
      <c r="H7" s="38">
        <v>45998.268680555557</v>
      </c>
      <c r="I7" s="37" t="str">
        <f>IFERROR(VLOOKUP(D7,DB!A:F,6,0),"")</f>
        <v>Generator-SG</v>
      </c>
      <c r="J7" s="37" t="str">
        <f>IFERROR(VLOOKUP(D7,DB!A:G,7,0),"")</f>
        <v>Dead</v>
      </c>
      <c r="K7" s="37" t="s">
        <v>39138</v>
      </c>
      <c r="L7" s="37" t="str">
        <f>IFERROR(VLOOKUP(D7,DB!A:I,9,0),"")</f>
        <v>Latis</v>
      </c>
    </row>
    <row r="8" spans="1:13">
      <c r="A8" s="37"/>
      <c r="B8" s="37" t="str">
        <f>IFERROR(VLOOKUP(D8,DB!A:K,11,0),"")</f>
        <v/>
      </c>
      <c r="C8" s="37"/>
      <c r="D8" s="37"/>
      <c r="E8" s="37"/>
      <c r="F8" s="38"/>
      <c r="G8" s="131">
        <f t="shared" ref="G8:G32" ca="1" si="3">IFERROR(NOW()-F8,"")</f>
        <v>45998.316486689815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45998.316486689815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45998.316486689815</v>
      </c>
      <c r="H10" s="38"/>
      <c r="I10" s="37" t="str">
        <f>IFERROR(VLOOKUP(D10,DB!A:F,6,0),"")</f>
        <v/>
      </c>
      <c r="J10" s="37" t="str">
        <f>IFERROR(VLOOKUP(D10,DB!A:G,7,0),"")</f>
        <v/>
      </c>
      <c r="K10" s="37"/>
      <c r="L10" s="37" t="str">
        <f>IFERROR(VLOOKUP(D10,DB!A:I,9,0),"")</f>
        <v/>
      </c>
    </row>
    <row r="11" spans="1:13">
      <c r="A11" s="37"/>
      <c r="B11" s="37" t="str">
        <f>IFERROR(VLOOKUP(D11,DB!A:K,11,0),"")</f>
        <v/>
      </c>
      <c r="C11" s="37"/>
      <c r="D11" s="156"/>
      <c r="E11" s="37"/>
      <c r="F11" s="38"/>
      <c r="G11" s="131">
        <f t="shared" ca="1" si="3"/>
        <v>45998.316486689815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45998.316486689815</v>
      </c>
      <c r="H12" s="38"/>
      <c r="I12" s="37" t="str">
        <f>IFERROR(VLOOKUP(D12,DB!A:F,6,0),"")</f>
        <v/>
      </c>
      <c r="J12" s="37" t="str">
        <f>IFERROR(VLOOKUP(D12,DB!A:G,7,0),"")</f>
        <v/>
      </c>
      <c r="K12" s="37"/>
      <c r="L12" s="37" t="str">
        <f>IFERROR(VLOOKUP(D12,DB!A:I,9,0),"")</f>
        <v/>
      </c>
    </row>
    <row r="13" spans="1:13">
      <c r="A13" s="37"/>
      <c r="B13" s="37" t="str">
        <f>IFERROR(VLOOKUP(D13,DB!A:K,11,0),"")</f>
        <v/>
      </c>
      <c r="C13" s="37"/>
      <c r="D13" s="156"/>
      <c r="E13" s="37"/>
      <c r="F13" s="38"/>
      <c r="G13" s="131">
        <f t="shared" ca="1" si="3"/>
        <v>45998.316486689815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45998.316486689815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45998.316486689815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45998.316486689815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45998.316486689815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45998.316486689815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45998.316486689815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45998.316486689815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45998.316486689815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45998.316486689815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45998.316486689815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45998.316486689815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45998.316486689815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45998.316486689815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45998.316486689815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45998.316486689815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45998.316486689815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45998.316486689815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45998.316486689815</v>
      </c>
      <c r="H31" s="38"/>
      <c r="I31" s="37" t="str">
        <f>IFERROR(VLOOKUP(D31,DB!A:F,6,0),"")</f>
        <v/>
      </c>
      <c r="J31" s="37" t="str">
        <f>IFERROR(VLOOKUP(D31,DB!A:G,7,0),"")</f>
        <v/>
      </c>
      <c r="K31" s="37"/>
      <c r="L31" s="37" t="str">
        <f>IFERROR(VLOOKUP(D31,DB!A:I,9,0),"")</f>
        <v/>
      </c>
    </row>
    <row r="32" spans="1:12">
      <c r="A32" s="146"/>
      <c r="B32" s="146" t="str">
        <f>IFERROR(VLOOKUP(D32,DB!A:K,11,0),"")</f>
        <v/>
      </c>
      <c r="C32" s="146"/>
      <c r="D32" s="146"/>
      <c r="E32" s="146"/>
      <c r="F32" s="147"/>
      <c r="G32" s="148">
        <f t="shared" ca="1" si="3"/>
        <v>45998.316486689815</v>
      </c>
      <c r="H32" s="147"/>
      <c r="I32" s="146" t="str">
        <f>IFERROR(VLOOKUP(D32,DB!A:F,6,0),"")</f>
        <v/>
      </c>
      <c r="J32" s="146" t="str">
        <f>IFERROR(VLOOKUP(D32,DB!A:G,7,0),"")</f>
        <v/>
      </c>
      <c r="K32" s="146"/>
      <c r="L32" s="146"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workbookViewId="0">
      <selection activeCell="H5" sqref="H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5" ca="1" si="0">IFERROR(NOW()-F2,"-")</f>
        <v>45998.316486689815</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45998.316486689815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45998.316486689815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45998.316486689815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45998.316486689815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45998.316486689815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45998.316486689815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45998.316486689815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45998.316486689815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45998.316486689815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45998.316486689815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45998.316486689815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45998.316486689815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45998.316486689815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45998.316486689815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45998.316486689815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45998.316486689815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45998.316486689815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45998.316486689815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45998.316486689815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45998.316486689815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45998.316486689815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45998.316486689815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45998.316486689815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45998.316486689815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45998.316486689815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45998.316486689815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45998.316486689815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45998.316486689815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45998.316486689815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45998.316486689815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45998.316486689815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45998.316486689815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45998.316486689815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45998.316486689815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45998.316486689815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45998.316486689815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45998.316486689815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45998.316486689815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45998.316486689815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45998.316486689815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45998.316486689815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45998.316486689815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45998.316486689815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45998.316486689815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45998.316486689815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45998.316486689815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45998.316486689815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45998.316486689815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45998.316486689815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45998.316486689815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45998.316486689815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45998.316486689815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45998.316486689815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45998.316486689815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45998.316486689815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45998.316486689815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45998.316486689815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45998.316486689815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45998.316486689815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45998.316486689815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45998.316486689815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45998.316486689815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45998.316486689815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45998.316486689815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45998.316486689815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45998.316486689815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45998.316486689815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45998.316486689815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45998.316486689815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45998.316486689815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45998.316486689815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45998.316486689815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45998.316486689815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45998.316486689815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45998.316486689815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45998.316486689815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45998.316486689815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45998.316486689815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45998.316486689815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45998.316486689815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45998.316486689815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45998.316486689815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45998.316486689815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45998.316486689815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45998.316486689815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45998.316486689815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45998.316486689815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45998.316486689815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45998.316486689815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45998.316486689815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45998.316486689815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45998.316486689815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45998.316486689815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45998.316486689815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45998.316486689815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45998.316486689815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45998.316486689815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45998.316486689815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45998.316486689815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45998.316486689815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45998.316486689815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45998.316486689815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45998.316486689815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45998.316486689815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45998.316486689815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45998.316486689815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45998.316486689815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45998.316486689815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45998.316486689815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45998.316486689815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45998.316486689815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45998.316486689815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45998.316486689815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45998.316486689815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45998.316486689815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45998.316486689815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45998.316486689815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45998.316486689815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45998.316486689815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45998.316486689815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45998.316486689815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45998.316486689815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45998.316486689815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45998.316486689815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45998.316486689815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45998.316486689815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45998.316486689815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45998.316486689815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45998.316486689815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45998.316486689815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45998.316486689815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45998.316486689815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45998.316486689815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45998.316486689815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45998.316486689815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45998.316486689815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45998.316486689815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45998.316486689815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45998.316486689815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45998.316486689815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45998.316486689815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45998.316486689815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45998.316486689815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45998.316486689815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45998.316486689815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45998.316486689815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45998.316486689815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45998.316486689815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45998.316486689815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45998.316486689815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45998.316486689815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45998.316486689815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45998.316486689815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45998.316486689815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45998.316486689815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45998.316486689815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45998.316486689815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45998.316486689815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45998.316486689815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45998.316486689815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45998.316486689815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45998.316486689815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45998.316486689815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45998.316486689815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45998.316486689815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45998.316486689815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45998.316486689815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45998.316486689815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45998.316486689815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45998.316486689815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45998.316486689815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45998.316486689815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45998.316486689815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45998.316486689815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45998.316486689815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45998.316486689815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45998.316486689815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45998.316486689815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45998.316486689815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45998.316486689815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45998.316486689815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45998.316486689815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45998.316486689815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45998.316486689815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45998.316486689815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45998.316486689815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45998.316486689815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45998.316486689815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45998.316486689815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45998.316486689815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45998.316486689815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45998.316486689815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45998.316486689815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45998.316486689815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45998.316486689815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45998.316486689815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45998.316486689815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45998.316486689815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45998.316486689815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45998.316486689815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45998.316486689815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45998.316486689815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45998.316486689815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45998.316486689815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45998.316486689815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45998.316486689815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45998.316486689815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45998.316486689815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45998.316486689815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45998.316486689815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45998.316486689815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45998.316486689815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45998.316486689815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45998.316486689815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45998.316486689815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45998.316486689815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45998.316486689815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45998.316486689815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45998.316486689815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45998.316486689815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45998.316486689815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45998.316486689815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45998.316486689815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45998.316486689815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45998.316486689815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45998.316486689815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45998.316486689815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45998.316486689815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45998.316486689815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45998.316486689815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45998.316486689815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45998.316486689815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45998.316486689815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45998.316486689815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45998.316486689815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45998.316486689815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45998.316486689815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45998.316486689815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45998.316486689815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45998.316486689815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45998.316486689815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45998.316486689815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45998.316486689815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45998.316486689815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45998.316486689815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45998.316486689815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45998.316486689815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45998.316486689815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45998.316486689815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45998.316486689815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45998.316486689815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45998.316486689815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45998.316486689815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45998.316486689815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45998.316486689815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45998.316486689815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45998.316486689815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45998.316486689815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45998.316486689815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45998.316486689815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45998.316486689815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45998.316486689815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45998.316486689815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45998.316486689815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45998.316486689815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45998.316486689815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45998.316486689815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45998.316486689815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45998.316486689815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45998.316486689815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45998.316486689815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45998.316486689815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45998.316486689815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45998.316486689815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45998.316486689815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45998.316486689815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45998.316486689815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45998.316486689815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45998.316486689815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45998.316486689815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45998.316486689815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45998.316486689815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45998.316486689815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45998.316486689815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45998.316486689815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45998.316486689815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45998.316486689815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45998.316486689815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45998.316486689815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45998.316486689815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45998.316486689815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45998.316486689815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45998.316486689815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45998.316486689815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45998.316486689815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45998.316486689815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45998.316486689815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45998.316486689815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45998.316486689815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45998.316486689815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45998.316486689815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45998.316486689815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45998.316486689815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45998.316486689815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45998.316486689815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45998.316486689815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45998.316486689815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45998.316486689815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45998.316486689815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45998.316486689815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45998.316486689815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45998.316486689815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45998.316486689815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45998.316486689815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45998.316486689815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45998.316486689815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45998.316486689815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45998.316486689815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45998.316486689815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45998.316486689815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45998.316486689815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45998.316486689815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45998.316486689815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45998.316486689815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45998.316486689815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45998.316486689815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45998.316486689815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45998.316486689815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45998.316486689815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45998.316486689815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45998.316486689815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45998.316486689815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45998.316486689815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45998.316486689815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45998.316486689815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45998.316486689815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45998.316486689815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45998.316486689815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45998.316486689815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45998.316486689815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45998.316486689815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45998.316486689815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45998.316486689815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45998.316486689815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45998.316486689815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45998.316486689815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45998.316486689815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45998.316486689815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45998.316486689815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45998.316486689815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45998.316486689815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45998.316486689815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45998.316486689815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45998.316486689815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45998.316486689815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45998.316486689815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45998.316486689815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45998.316486689815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45998.316486689815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45998.316486689815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45998.316486689815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45998.316486689815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45998.316486689815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45998.316486689815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45998.316486689815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45998.316486689815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45998.316486689815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45998.316486689815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45998.316486689815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45998.316486689815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45998.316486689815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45998.316486689815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45998.316486689815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45998.316486689815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45998.316486689815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45998.316486689815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45998.316486689815</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45998.316486689815</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45998.316486689815</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45998.316486689815</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45998.316486689815</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45998.316486689815</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45998.316486689815</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45998.316486689815</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45998.316486689815</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45998.316486689815</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45998.316486689815</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45998.316486689815</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45998.316486689815</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45998.316486689815</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45998.316486689815</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45998.316486689815</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45998.316486689815</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45998.316486689815</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45998.316486689815</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45998.316486689815</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45998.316486689815</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45998.316486689815</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45998.316486689815</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2025-12-07T04:37:47Z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