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37" documentId="13_ncr:1_{F6CB121F-512D-4AA6-A0C1-0FB36C537598}" xr6:coauthVersionLast="47" xr6:coauthVersionMax="47" xr10:uidLastSave="{E73DC57D-1CBC-4910-9976-88321842A28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<sst xmlns="http://schemas.openxmlformats.org/spreadsheetml/2006/main" count="180282" uniqueCount="39126">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</sst>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302.52336412036675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45965.471790046293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45965.471790046293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45965.471790046293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45965.471790046293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45965.471790046293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45965.471790046293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45965.471790046293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45965.471790046293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45965.471790046293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45965.471790046293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45965.471790046293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45965.471790046293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45965.471790046293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45965.471790046293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45965.471790046293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45965.471790046293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45965.471790046293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45965.471790046293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45965.471790046293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45965.471790046293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45965.471790046293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45965.471790046293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45965.471790046293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45965.471790046293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45965.471790046293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45965.471790046293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45965.471790046293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45965.471790046293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45965.471790046293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45965.471790046293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45965.471790046293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45965.471790046293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45965.471790046293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45965.471790046293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45965.471790046293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45965.471790046293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45965.471790046293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45965.471790046293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45965.471790046293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45965.471790046293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45965.471790046293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45965.471790046293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45965.471790046293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45965.471790046293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45965.471790046293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45965.471790046293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45965.471790046293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45965.471790046293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45965.471790046293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45965.471790046293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45965.471790046293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45965.471790046293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45965.471790046293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45965.471790046293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45965.471790046293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45965.471790046293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45965.471790046293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45965.471790046293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45965.471790046293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45965.471790046293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45965.471790046293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45965.471790046293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45965.471790046293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45965.471790046293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45965.471790046293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45965.471790046293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45965.471790046293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45965.471790046293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45965.471790046293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45965.471790046293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45965.471790046293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45965.471790046293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45965.471790046293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45965.471790046293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45965.471790046293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45965.471790046293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45965.471790046293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45965.471790046293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45965.471790046293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45965.471790046293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45965.471790046293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45965.471790046293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45965.471790046293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45965.471790046293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45965.471790046293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45965.471790046293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45965.471790046293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45965.471790046293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45965.471790046293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45965.471790046293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45965.471790046293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45965.471790046293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45965.471790046293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45965.471790046293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45965.471790046293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45965.471790046293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45965.471790046293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45965.471790046293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45965.471790046293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45965.471790046293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140.47195208333142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6.72970671296207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45965.471790046293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45965.471790046293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45965.471790046293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45965.471790046293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45965.471790046293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45965.471790046293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45965.471790046293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45965.471790046293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45965.471790046293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45965.471790046293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45965.471790046293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45965.471790046293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45965.471790046293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45965.471790046293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45965.471790046293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45965.471790046293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45965.471790046293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45965.471790046293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45965.471790046293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45965.471790046293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45965.471790046293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45965.471790046293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45965.471790046293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45965.471790046293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45965.471790046293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45965.471790046293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45965.471790046293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45965.471790046293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45965.471790046293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45965.471790046293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45965.471790046293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45965.471790046293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45965.471790046293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45965.471790046293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45965.471790046293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45965.471790046293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45965.471790046293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45965.471790046293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45965.471790046293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45965.471790046293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45965.471790046293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45965.471790046293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45965.471790046293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45965.471790046293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45965.471790046293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45965.471790046293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45965.471790046293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45965.471790046293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45965.471790046293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45965.471790046293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45965.471790046293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45965.471790046293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45965.471790046293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45965.471790046293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45965.471790046293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45965.471790046293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45965.471790046293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45965.471790046293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45965.471790046293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45965.471790046293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45965.471790046293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45965.471790046293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45965.471790046293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45965.471790046293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45965.471790046293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45965.471790046293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45965.471790046293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45965.471790046293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45965.471790046293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45965.471790046293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45965.471790046293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45965.471790046293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45965.471790046293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45965.471790046293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45965.471790046293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45965.471790046293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45965.471790046293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45965.471790046293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45965.471790046293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45965.471790046293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45965.471790046293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45965.471790046293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45965.471790046293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45965.471790046293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45965.471790046293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45965.471790046293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45965.471790046293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45965.471790046293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45965.471790046293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45965.471790046293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45965.471790046293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45965.471790046293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45965.471790046293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45965.471790046293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45965.471790046293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45965.471790046293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45965.471790046293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45965.471790046293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45965.471790046293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45965.471790046293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45965.471790046293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45965.471790046293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45965.471790046293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45965.471790046293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45965.471790046293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45965.471790046293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45965.471790046293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45965.471790046293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45965.471790046293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45965.471790046293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45965.471790046293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45965.471790046293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45965.471790046293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45965.471790046293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45965.471790046293</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3.1986805552151054E-2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45965.471790046293</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45965.471790046293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45965.471790046293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45965.471790046293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45965.471790046293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45965.471790046293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45965.471790046293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45965.471790046293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45965.471790046293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45965.471790046293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45965.471790046293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45965.471790046293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45965.471790046293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45965.471790046293</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45965.471790046293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45965.471790046293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45965.471790046293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45965.471790046293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45965.471790046293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45965.471790046293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45965.471790046293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45965.471790046293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45965.471790046293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45965.471790046293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45965.471790046293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45965.471790046293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45965.471790046293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45965.471790046293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45965.471790046293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45965.471790046293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45965.471790046293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45965.471790046293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45965.471790046293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45965.471790046293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45965.471790046293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45965.471790046293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45965.471790046293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45965.471790046293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45965.471790046293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45965.471790046293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45965.471790046293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45965.471790046293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45965.471790046293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45965.471790046293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45965.471790046293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45965.471790046293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45965.471790046293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45965.471790046293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45965.471790046293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45965.471790046293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45965.471790046293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45965.471790046293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45965.471790046293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45965.471790046293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45965.471790046293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45965.471790046293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45965.471790046293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45965.471790046293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45965.471790046293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45965.471790046293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45965.471790046293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45965.471790046293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45965.471790046293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45965.471790046293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45965.471790046293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45965.471790046293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45965.471790046293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45965.471790046293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45965.471790046293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45965.471790046293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45965.471790046293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45965.471790046293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45965.471790046293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45965.471790046293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45965.471790046293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45965.471790046293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45965.471790046293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45965.471790046293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45965.471790046293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45965.471790046293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45965.471790046293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45965.471790046293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45965.471790046293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45965.471790046293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45965.471790046293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45965.471790046293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45965.471790046293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45965.471790046293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45965.471790046293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45965.471790046293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45965.471790046293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45965.471790046293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45965.471790046293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45965.471790046293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45965.471790046293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45965.471790046293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45965.471790046293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45965.471790046293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45965.471790046293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45965.471790046293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45965.471790046293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45965.471790046293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45965.471790046293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45965.471790046293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45965.471790046293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45965.471790046293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45965.471790046293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45965.471790046293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45965.471790046293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45965.471790046293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45965.471790046293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45965.471790046293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45965.471790046293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45965.471790046293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45965.471790046293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45965.471790046293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45965.471790046293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45965.471790046293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45965.471790046293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45965.471790046293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45965.471790046293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45965.471790046293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45965.471790046293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45965.471790046293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45965.471790046293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45965.471790046293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45965.471790046293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45965.471790046293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45965.471790046293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45965.471790046293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45965.471790046293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45965.471790046293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45965.471790046293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45965.471790046293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45965.471790046293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45965.471790046293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45965.471790046293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45965.471790046293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45965.471790046293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45965.471790046293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45965.471790046293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45965.471790046293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45965.471790046293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45965.471790046293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45965.471790046293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45965.471790046293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45965.471790046293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45965.471790046293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45965.471790046293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45965.471790046293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45965.471790046293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45965.471790046293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45965.471790046293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45965.471790046293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45965.471790046293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45965.471790046293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45965.471790046293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45965.471790046293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45965.471790046293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45965.471790046293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45965.471790046293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45965.471790046293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45965.471790046293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45965.471790046293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45965.471790046293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45965.471790046293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45965.471790046293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45965.471790046293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45965.471790046293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45965.471790046293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45965.471790046293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45965.471790046293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45965.471790046293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45965.471790046293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45965.471790046293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45965.471790046293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45965.471790046293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45965.471790046293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45965.471790046293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45965.471790046293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45965.471790046293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45965.471790046293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45965.471790046293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45965.471790046293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45965.471790046293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45965.471790046293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45965.471790046293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45965.471790046293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45965.471790046293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45965.471790046293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45965.471790046293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45965.471790046293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45965.471790046293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45965.471790046293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45965.471790046293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45965.471790046293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45965.471790046293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45965.471790046293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45965.471790046293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45965.471790046293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45965.471790046293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45965.471790046293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45965.471790046293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45965.471790046293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45965.471790046293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45965.471790046293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45965.471790046293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45965.471790046293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45965.471790046293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45965.471790046293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45965.471790046293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45965.471790046293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45965.471790046293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45965.471790046293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45965.471790046293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45965.471790046293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45965.471790046293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45965.471790046293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45965.471790046293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45965.471790046293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45965.471790046293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45965.471790046293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45965.471790046293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45965.471790046293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45965.471790046293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45965.471790046293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45965.471790046293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45965.471790046293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45965.471790046293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45965.471790046293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45965.471790046293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45965.471790046293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45965.471790046293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45965.471790046293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45965.471790046293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45965.471790046293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45965.471790046293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45965.471790046293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45965.471790046293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45965.471790046293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45965.471790046293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45965.471790046293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45965.471790046293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45965.471790046293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45965.471790046293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45965.471790046293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45965.471790046293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45965.471790046293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45965.471790046293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45965.471790046293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45965.471790046293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45965.471790046293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45965.471790046293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45965.471790046293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45965.471790046293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45965.471790046293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45965.471790046293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45965.471790046293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45965.471790046293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45965.471790046293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45965.471790046293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45965.471790046293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45965.471790046293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45965.471790046293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45965.471790046293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45965.471790046293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45965.471790046293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45965.471790046293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45965.471790046293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45965.471790046293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45965.471790046293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45965.471790046293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45965.471790046293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45965.471790046293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45965.471790046293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45965.471790046293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45965.471790046293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45965.471790046293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45965.471790046293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45965.471790046293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45965.471790046293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45965.471790046293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45965.471790046293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45965.471790046293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45965.471790046293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45965.471790046293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45965.471790046293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45965.471790046293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45965.471790046293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45965.471790046293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45965.471790046293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45965.471790046293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45965.471790046293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45965.471790046293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45965.471790046293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45965.471790046293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45965.471790046293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45965.471790046293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45965.471790046293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45965.471790046293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45965.471790046293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45965.471790046293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45965.471790046293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45965.471790046293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45965.471790046293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45965.471790046293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45965.471790046293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45965.471790046293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45965.471790046293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45965.471790046293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45965.471790046293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45965.471790046293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45965.471790046293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45965.471790046293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45965.471790046293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45965.471790046293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45965.471790046293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45965.471790046293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45965.471790046293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45965.471790046293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45965.471790046293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45965.471790046293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45965.471790046293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45965.471790046293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45965.471790046293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45965.471790046293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45965.471790046293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45965.471790046293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45965.471790046293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45965.471790046293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45965.471790046293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45965.471790046293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45965.471790046293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45965.471790046293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45965.471790046293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45965.471790046293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45965.471790046293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45965.471790046293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45965.471790046293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45965.471790046293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45965.471790046293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45965.471790046293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45965.471790046293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45965.471790046293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45965.471790046293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45965.471790046293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45965.471790046293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45965.471790046293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45965.471790046293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45965.471790046293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45965.471790046293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45965.471790046293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45965.471790046293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45965.471790046293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45965.471790046293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45965.471790046293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45965.471790046293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45965.471790046293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45965.471790046293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45965.471790046293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45965.471790046293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45965.471790046293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45965.471790046293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45965.471790046293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45965.471790046293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45965.471790046293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45965.471790046293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45965.471790046293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45965.471790046293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45965.471790046293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45965.471790046293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45965.471790046293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45965.471790046293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45965.471790046293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45965.471790046293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45965.471790046293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45965.471790046293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45965.471790046293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45965.471790046293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45965.471790046293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45965.471790046293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45965.471790046293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45965.471790046293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45965.471790046293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45965.471790046293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45965.471790046293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45965.471790046293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45965.471790046293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45965.471790046293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45965.471790046293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45965.471790046293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45965.471790046293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45965.471790046293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45965.471790046293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45965.471790046293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45965.471790046293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45965.471790046293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45965.471790046293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45965.471790046293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45965.471790046293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45965.471790046293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45965.471790046293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45965.471790046293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45965.471790046293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45965.471790046293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45965.471790046293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45965.471790046293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45965.471790046293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45965.471790046293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45965.471790046293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45965.471790046293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45965.471790046293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45965.471790046293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45965.471790046293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45965.471790046293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45965.471790046293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45965.471790046293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45965.471790046293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45965.471790046293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45965.471790046293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45965.471790046293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45965.471790046293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45965.471790046293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45965.471790046293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45965.471790046293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45965.471790046293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45965.471790046293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45965.471790046293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45965.471790046293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45965.471790046293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45965.471790046293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45965.471790046293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45965.471790046293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45965.471790046293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45965.471790046293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45965.471790046293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45965.471790046293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45965.471790046293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45965.471790046293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45965.471790046293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45965.471790046293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45965.471790046293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45965.471790046293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45965.471790046293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45965.471790046293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45965.471790046293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45965.471790046293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45965.471790046293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45965.471790046293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45965.471790046293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45965.471790046293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45965.471790046293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45965.471790046293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45965.471790046293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45965.471790046293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45965.471790046293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45965.471790046293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45965.471790046293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45965.471790046293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45965.471790046293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45965.471790046293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45965.471790046293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45965.471790046293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45965.471790046293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45965.471790046293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45965.471790046293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45965.471790046293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45965.471790046293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45965.471790046293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45965.471790046293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45965.471790046293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45965.471790046293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45965.471790046293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45965.471790046293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45965.471790046293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45965.471790046293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45965.471790046293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45965.471790046293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45965.471790046293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45965.471790046293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45965.471790046293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45965.471790046293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45965.471790046293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45965.471790046293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45965.471790046293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45965.471790046293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45965.471790046293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45965.471790046293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45965.471790046293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45965.471790046293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45965.471790046293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45965.471790046293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45965.471790046293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45965.471790046293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45965.471790046293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45965.471790046293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45965.471790046293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45965.471790046293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45965.471790046293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45965.471790046293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45965.471790046293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45965.471790046293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45965.471790046293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45965.471790046293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45965.471790046293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45965.471790046293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45965.471790046293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45965.471790046293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45965.471790046293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45965.471790046293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45965.471790046293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45965.471790046293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45965.471790046293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45965.471790046293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45965.471790046293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45965.471790046293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45965.471790046293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45965.471790046293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45965.471790046293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45965.471790046293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45965.471790046293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45965.471790046293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45965.471790046293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45965.471790046293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45965.471790046293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45965.471790046293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45965.471790046293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45965.471790046293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45965.471790046293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45965.471790046293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45965.471790046293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45965.471790046293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45965.471790046293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45965.471790046293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45965.471790046293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45965.471790046293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45965.471790046293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45965.471790046293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45965.471790046293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45965.471790046293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45965.471790046293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45965.471790046293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45965.471790046293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45965.471790046293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45965.471790046293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45965.471790046293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45965.471790046293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45965.471790046293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45965.471790046293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45965.471790046293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45965.471790046293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45965.471790046293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45965.471790046293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45965.471790046293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45965.471790046293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45965.471790046293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45965.471790046293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45965.471790046293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45965.471790046293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45965.471790046293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45965.471790046293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45965.471790046293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45965.471790046293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45965.471790046293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45965.471790046293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45965.471790046293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45965.471790046293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45965.471790046293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45965.471790046293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45965.471790046293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45965.471790046293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45965.471790046293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45965.471790046293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45965.471790046293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45965.471790046293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45965.471790046293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45965.471790046293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45965.471790046293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45965.471790046293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45965.471790046293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45965.471790046293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45965.471790046293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45965.471790046293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45965.471790046293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45965.471790046293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45965.471790046293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45965.471790046293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45965.471790046293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45965.471790046293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45965.471790046293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45965.471790046293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45965.471790046293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45965.471790046293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45965.471790046293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45965.471790046293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45965.471790046293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45965.471790046293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45965.471790046293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45965.471790046293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45965.471790046293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45965.471790046293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45965.471790046293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45965.471790046293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45965.471790046293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45965.471790046293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45965.471790046293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45965.471790046293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45965.471790046293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45965.471790046293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45965.471790046293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45965.471790046293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45965.471790046293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45965.471790046293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45965.471790046293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45965.471790046293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45965.471790046293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45965.471790046293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45965.471790046293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45965.471790046293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45965.471790046293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45965.471790046293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45965.471790046293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45965.471790046293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45965.471790046293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45965.471790046293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45965.471790046293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45965.471790046293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45965.471790046293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45965.471790046293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45965.471790046293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45965.471790046293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45965.471790046293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45965.471790046293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45965.471790046293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45965.471790046293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45965.471790046293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45965.471790046293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45965.471790046293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45965.471790046293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45965.471790046293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45965.471790046293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45965.471790046293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45965.471790046293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45965.471790046293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45965.471790046293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45965.471790046293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45965.471790046293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45965.471790046293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45965.471790046293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45965.471790046293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45965.471790046293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45965.471790046293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45965.471790046293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45965.471790046293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45965.471790046293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45965.471790046293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45965.471790046293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45965.471790046293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45965.471790046293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45965.471790046293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45965.471790046293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45965.471790046293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45965.471790046293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45965.471790046293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45965.471790046293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45965.471790046293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45965.471790046293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45965.471790046293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45965.471790046293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45965.471790046293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45965.471790046293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45965.471790046293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45965.471790046293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45965.471790046293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45965.471790046293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45965.471790046293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45965.471790046293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45965.471790046293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45965.471790046293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45965.471790046293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45965.471790046293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45965.471790046293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45965.471790046293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45965.471790046293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45965.471790046293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45965.471790046293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45965.471790046293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45965.471790046293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45965.471790046293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45965.471790046293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45965.471790046293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45965.471790046293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45965.471790046293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45965.471790046293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45965.471790046293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45965.471790046293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45965.471790046293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45965.471790046293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45965.471790046293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45965.471790046293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45965.471790046293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45965.471790046293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45965.471790046293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45965.471790046293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45965.471790046293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45965.471790046293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45965.471790046293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45965.471790046293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45965.471790046293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45965.471790046293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45965.471790046293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45965.471790046293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45965.471790046293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45965.471790046293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45965.471790046293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45965.471790046293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45965.471790046293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45965.471790046293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45965.471790046293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45965.471790046293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45965.471790046293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45965.471790046293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45965.471790046293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45965.471790046293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45965.471790046293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45965.471790046293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45965.471790046293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45965.471790046293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45965.471790046293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45965.471790046293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45965.471790046293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45965.471790046293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45965.471790046293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45965.471790046293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45965.471790046293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45965.471790046293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45965.471790046293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45965.471790046293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45965.471790046293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45965.471790046293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45965.471790046293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45965.471790046293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45965.471790046293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45965.471790046293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45965.471790046293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45965.471790046293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45965.471790046293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45965.471790046293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45965.471790046293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45965.471790046293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45965.471790046293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45965.471790046293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45965.471790046293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45965.471790046293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45965.471790046293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45965.471790046293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45965.471790046293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45965.471790046293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45965.471790046293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45965.471790046293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45965.471790046293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45965.471790046293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45965.471790046293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45965.471790046293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45965.471790046293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45965.471790046293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45965.471790046293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45965.471790046293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45965.471790046293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45965.471790046293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45965.471790046293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45965.471790046293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45965.471790046293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45965.471790046293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45965.471790046293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45965.471790046293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45965.471790046293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45965.471790046293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45965.471790046293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45965.471790046293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45965.471790046293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45965.471790046293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45965.471790046293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45965.471790046293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45965.471790046293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45965.471790046293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45965.471790046293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45965.471790046293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45965.471790046293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45965.471790046293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45965.471790046293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45965.471790046293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45965.471790046293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45965.471790046293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45965.471790046293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45965.471790046293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45965.471790046293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45965.471790046293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45965.471790046293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45965.471790046293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45965.471790046293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45965.471790046293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45965.471790046293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45965.471790046293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45965.471790046293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45965.471790046293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45965.471790046293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45965.471790046293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45965.471790046293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45965.471790046293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45965.471790046293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45965.471790046293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45965.471790046293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45965.471790046293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45965.471790046293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45965.471790046293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45965.471790046293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45965.471790046293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45965.471790046293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45965.471790046293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45965.471790046293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45965.471790162039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45965.471790162039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45965.471790162039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45965.471790162039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45965.471790162039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45965.471790162039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45965.471790162039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45965.471790162039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45965.471790162039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45965.471790162039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45965.471790162039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45965.471790162039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45965.471790162039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45965.471790162039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45965.471790162039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45965.471790162039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45965.471790162039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45965.471790162039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45965.471790162039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45965.471790162039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45965.471790162039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45965.471790162039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45965.471790162039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45965.471790162039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45965.471790162039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45965.471790162039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45965.471790162039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45965.471790162039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45965.471790162039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45965.471790162039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45965.471790162039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45965.471790162039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45965.471790162039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45965.471790162039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45965.471790162039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45965.471790162039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45965.471790162039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45965.471790162039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45965.471790162039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45965.471790162039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45965.471790162039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45965.471790162039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45965.471790162039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45965.471790162039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45965.471790162039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45965.471790162039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45965.471790162039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45965.471790162039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45965.471790162039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45965.471790162039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45965.471790162039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45965.471790162039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45965.471790162039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45965.471790162039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45965.471790162039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45965.471790162039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45965.471790162039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45965.471790162039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45965.471790162039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45965.471790162039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45965.471790162039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45965.471790162039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45965.471790162039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45965.471790162039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45965.471790162039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45965.471790162039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45965.471790162039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45965.471790162039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45965.471790162039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45965.471790162039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45965.471790162039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45965.471790162039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45965.471790162039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45965.471790162039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45965.471790162039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45965.471790162039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45965.471790162039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45965.471790162039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45965.471790162039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45965.471790162039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45965.471790162039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45965.471790162039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45965.471790162039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45965.471790162039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45965.471790162039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45965.471790162039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45965.471790162039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45965.471790162039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45965.471790162039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45965.471790162039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45965.471790162039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45965.471790162039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45965.471790162039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45965.471790162039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45965.471790162039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45965.471790162039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45965.471790162039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45965.471790162039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45965.471790162039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45965.471790162039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45965.471790162039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45965.471790162039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45965.471790162039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45965.471790162039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45965.471790162039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45965.471790162039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45965.471790162039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45965.471790162039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45965.471790162039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45965.471790162039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45965.471790162039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45965.471790162039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45965.471790162039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45965.471790162039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45965.471790162039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45965.471790162039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45965.471790162039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45965.471790162039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45965.471790162039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45965.471790162039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45965.471790162039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45965.471790162039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45965.471790162039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45965.471790162039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45965.471790162039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45965.471790162039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45965.471790162039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45965.471790162039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45965.471790162039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45965.471790162039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45965.471790162039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45965.471790162039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45965.471790162039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45965.471790162039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45965.471790162039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45965.471790162039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45965.471790162039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45965.471790162039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45965.471790162039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45965.471790162039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45965.471790162039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45965.471790162039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45965.471790162039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45965.471790162039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45965.471790162039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45965.471790162039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45965.471790162039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45965.471790162039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45965.471790162039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45965.471790162039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45965.471790162039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45965.471790162039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45965.471790162039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45965.471790162039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45965.471790162039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45965.471790162039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45965.471790162039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45965.471790162039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45965.471790162039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45965.471790162039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45965.471790162039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45965.471790162039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45965.471790162039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45965.471790162039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45965.471790162039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45965.471790162039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45965.471790162039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45965.471790162039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45965.471790162039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45965.471790162039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45965.471790162039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45965.471790162039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45965.471790162039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45965.471790162039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45965.471790162039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45965.471790162039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45965.471790162039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45965.471790162039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45965.471790162039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45965.471790162039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45965.471790162039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45965.471790162039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45965.471790162039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45965.471790162039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45965.471790162039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45965.471790162039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45965.471790162039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45965.471790162039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45965.471790162039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45965.471790162039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45965.471790162039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45965.471790162039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45965.471790162039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45965.471790162039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45965.471790162039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45965.471790162039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45965.471790162039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45965.471790162039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45965.471790162039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45965.471790162039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45965.471790162039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45965.471790162039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45965.471790162039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45965.471790162039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45965.471790162039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45965.471790162039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45965.471790162039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45965.471790162039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45965.471790162039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45965.471790162039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45965.471790162039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45965.471790162039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45965.471790162039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45965.471790162039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45965.471790162039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45965.471790162039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45965.471790162039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45965.471790162039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45965.471790162039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45965.471790162039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45965.471790162039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45965.471790162039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45965.471790162039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45965.471790162039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45965.471790162039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45965.471790162039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45965.471790162039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45965.471790162039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45965.471790162039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45965.471790162039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45965.471790162039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45965.471790162039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45965.471790162039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45965.471790162039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45965.471790162039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45965.471790162039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45965.471790162039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45965.471790162039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45965.471790162039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45965.471790162039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45965.471790162039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45965.471790162039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45965.471790162039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45965.471790162039</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261.99107245369669</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0.26982245370163582</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9.4590972221340053E-2</v>
      </c>
      <c r="H4" s="122">
        <v>45965.377199074072</v>
      </c>
      <c r="I4" s="118" t="str">
        <f>IFERROR(VLOOKUP(D4,DB!A:F,6,0),"")</f>
        <v>SCECO</v>
      </c>
      <c r="J4" s="118" t="str">
        <f>IFERROR(VLOOKUP(D4,DB!A:G,7,0),"")</f>
        <v>No BB Shifted</v>
      </c>
      <c r="K4" s="124" t="s">
        <v>39115</v>
      </c>
      <c r="L4" s="120" t="str">
        <f>IFERROR(VLOOKUP(D4,DB!A:I,9,0),"")</f>
        <v>Latis</v>
      </c>
    </row>
    <row r="5" spans="1:16" ht="15" customHeight="1">
      <c r="A5" s="118"/>
      <c r="B5" s="118" t="str">
        <f>IFERROR(VLOOKUP(D5,DB!A:K,11,0),"")</f>
        <v/>
      </c>
      <c r="C5" s="119"/>
      <c r="D5" s="120"/>
      <c r="E5" s="97"/>
      <c r="F5" s="122"/>
      <c r="G5" s="123">
        <f ca="1">IFERROR(NOW()-F5,"")</f>
        <v>45965.471790046293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45965.471790046293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45965.471790046293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45965.471790046293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45965.471790046293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45965.471790046293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45965.471790046293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45965.471790046293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45965.471790046293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45965.471790046293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45965.471790046293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45965.471790046293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45965.471790046293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45965.471790046293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45965.471790046293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45965.471790046293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45965.471790046293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45965.471790046293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45965.471790046293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45965.471790046293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45965.471790046293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45965.471790046293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45965.471790046293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45965.471790046293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45965.471790046293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45965.471790046293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45965.471790046293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45965.471790046293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45965.471790046293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45965.471790046293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45965.471790046293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45965.471790046293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45965.471790046293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45965.471790046293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45965.471790046293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45965.471790046293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45965.471790046293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45965.471790046293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45965.471790046293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45965.471790046293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45965.471790046293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45965.471790046293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45965.471790046293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45965.471790046293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45965.471790046293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45965.471790046293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45965.471790046293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45965.471790046293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45965.471790046293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45965.471790046293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45965.471790046293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45965.471790046293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45965.471790046293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45965.471790046293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45965.471790046293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45965.471790046293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45965.471790046293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45965.471790046293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45965.471790046293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45965.471790046293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45965.471790046293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45965.471790046293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45965.471790046293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45965.471790046293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45965.471790046293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45965.471790046293</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45965.471790046293</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73.63972986110457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39.282912731476245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16.810678935180476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38302</v>
      </c>
      <c r="E5" s="151" t="s">
        <v>39021</v>
      </c>
      <c r="F5" s="152">
        <v>45965.457546296297</v>
      </c>
      <c r="G5" s="153">
        <f ca="1">IFERROR(NOW()-F5,"")</f>
        <v>1.4243749996239785E-2</v>
      </c>
      <c r="H5" s="152">
        <v>45965.443657407406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45965.471790046293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45965.471790046293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45965.471790046293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45965.471790046293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45965.471790046293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45965.471790046293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45965.471790046293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45965.471790046293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45965.471790046293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45965.471790046293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45965.471790046293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45965.471790046293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45965.471790046293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45965.471790046293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45965.471790046293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45965.471790046293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45965.471790046293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45965.471790046293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45965.471790046293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45965.471790046293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45965.471790046293</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45965.471790046293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45965.471790046293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45965.471790046293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45965.471790046293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45965.471790046293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45965.471790046293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45965.471790046293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45965.471790046293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45965.471790046293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45965.471790046293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45965.471790046293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45965.471790046293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45965.471790046293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45965.471790046293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45965.471790046293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45965.471790046293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45965.471790046293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45965.471790046293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45965.471790046293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45965.471790046293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45965.471790046293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45965.471790046293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45965.471790046293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45965.471790046293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45965.471790046293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45965.471790046293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45965.471790046293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45965.471790046293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45965.471790046293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45965.471790046293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45965.471790046293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45965.471790046293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45965.471790046293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45965.471790046293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45965.471790046293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45965.471790046293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45965.471790046293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45965.471790046293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45965.471790046293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45965.471790046293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45965.471790046293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45965.471790046293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45965.471790046293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45965.471790046293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45965.471790046293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45965.471790046293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45965.471790046293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45965.471790046293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45965.471790046293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45965.471790046293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45965.471790046293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45965.471790046293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45965.471790046293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45965.471790046293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45965.471790046293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45965.471790046293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45965.471790046293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45965.471790046293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45965.471790046293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45965.471790046293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45965.471790046293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45965.471790046293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45965.471790046293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45965.471790046293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45965.471790046293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45965.471790046293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45965.471790046293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45965.471790046293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45965.471790046293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45965.471790046293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45965.471790046293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45965.471790046293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45965.471790046293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45965.471790046293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45965.471790046293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45965.471790046293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45965.471790046293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45965.471790046293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45965.471790046293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45965.471790046293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45965.471790046293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45965.471790046293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45965.471790046293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45965.471790046293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45965.471790046293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45965.471790046293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45965.471790046293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45965.471790046293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45965.471790046293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45965.471790046293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45965.471790046293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45965.471790046293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45965.471790046293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45965.471790046293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45965.471790046293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45965.471790046293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45965.471790046293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45965.471790046293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45965.471790046293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45965.471790046293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45965.471790046293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45965.471790046293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45965.471790046293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45965.471790046293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45965.471790046293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45965.471790046293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45965.471790046293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45965.471790046293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45965.471790046293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45965.471790046293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45965.471790046293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45965.471790046293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45965.471790046293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45965.471790046293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45965.471790046293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45965.471790046293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45965.471790046293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45965.471790046293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45965.471790046293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45965.471790046293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45965.471790046293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45965.471790046293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45965.471790046293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45965.471790046293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45965.471790046293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45965.471790046293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45965.471790046293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45965.471790046293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45965.471790046293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45965.471790046293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45965.471790046293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45965.471790046293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45965.471790046293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45965.471790046293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45965.471790046293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45965.471790046293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45965.471790046293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45965.471790046293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45965.471790046293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45965.471790046293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45965.471790046293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45965.471790046293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45965.471790046293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45965.471790046293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45965.471790046293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45965.471790046293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45965.471790046293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45965.471790046293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45965.471790046293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45965.471790046293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45965.471790046293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45965.471790046293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45965.471790046293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45965.471790046293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45965.471790046293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45965.471790046293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45965.471790046293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45965.471790046293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45965.471790046293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45965.471790046293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45965.471790046293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45965.471790046293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45965.471790046293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45965.471790046293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45965.471790046293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45965.471790046293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45965.471790046293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45965.471790046293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45965.471790046293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45965.471790046293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45965.471790046293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45965.471790046293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45965.471790046293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45965.471790046293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45965.471790046293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45965.471790046293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45965.471790046293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45965.471790046293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45965.471790046293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45965.471790046293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45965.471790046293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45965.471790046293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45965.471790046293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45965.471790046293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45965.471790046293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45965.471790046293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45965.471790046293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45965.471790046293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45965.471790046293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45965.471790046293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45965.471790046293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45965.471790046293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45965.471790046293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45965.471790046293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45965.471790046293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45965.471790046293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45965.471790046293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45965.471790046293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45965.471790046293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45965.471790046293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45965.471790046293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45965.471790046293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45965.471790046293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45965.471790046293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45965.471790046293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45965.471790046293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45965.471790046293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45965.471790046293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45965.471790046293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45965.471790046293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45965.471790046293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45965.471790046293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45965.471790046293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45965.471790046293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45965.471790046293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45965.471790046293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45965.471790046293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45965.471790046293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45965.471790046293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45965.471790046293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45965.471790046293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45965.471790046293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45965.471790046293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45965.471790046293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45965.471790046293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45965.471790046293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45965.471790046293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45965.471790046293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45965.471790046293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45965.471790046293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45965.471790046293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45965.471790046293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45965.471790046293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45965.471790046293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45965.471790046293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45965.471790046293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45965.471790046293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45965.471790046293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45965.471790046293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45965.471790046293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45965.471790046293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45965.471790046293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45965.471790046293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45965.471790046293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45965.471790046293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45965.471790046293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45965.471790046293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45965.471790046293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45965.471790046293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45965.471790046293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45965.471790046293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45965.471790046293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45965.471790046293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45965.471790046293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45965.471790046293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45965.471790046293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45965.471790046293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45965.471790046293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45965.471790046293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45965.471790046293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45965.471790046293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45965.471790046293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45965.471790046293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45965.471790046293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45965.471790046293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45965.471790046293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45965.471790046293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45965.471790046293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45965.471790046293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45965.471790046293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45965.471790046293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45965.471790046293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45965.471790046293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45965.471790046293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45965.471790046293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45965.471790046293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45965.471790046293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45965.471790046293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45965.471790046293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45965.471790046293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45965.471790046293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45965.471790046293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45965.471790046293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45965.471790046293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45965.471790046293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45965.471790046293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45965.471790046293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45965.471790046293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45965.471790046293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45965.471790046293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45965.471790046293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45965.471790046293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45965.471790046293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45965.471790046293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45965.471790046293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45965.471790046293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45965.471790046293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45965.471790046293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45965.471790046293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45965.471790046293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45965.471790046293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45965.471790046293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45965.471790046293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45965.471790046293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45965.471790046293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45965.471790046293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45965.471790046293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45965.471790046293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45965.471790046293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45965.471790046293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45965.471790046293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45965.471790046293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45965.471790046293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45965.471790046293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45965.471790046293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45965.471790046293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45965.471790046293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45965.471790046293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45965.471790046293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45965.471790046293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45965.471790046293</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5">
        <v>45965.407511574071</v>
      </c>
      <c r="G2" s="115">
        <f t="shared" ref="G2" ca="1" si="0">IFERROR(NOW()-F2,"-")</f>
        <v>6.4278472222213168E-2</v>
      </c>
      <c r="H2" s="171">
        <v>45965.401620370372</v>
      </c>
      <c r="I2" s="169" t="str">
        <f>IFERROR(VLOOKUP(D2,DB!A:F,6,0),"")</f>
        <v>Generator-SG</v>
      </c>
      <c r="J2" s="169" t="str">
        <f>IFERROR(VLOOKUP(D2,DB!A:G,7,0),"")</f>
        <v>Good</v>
      </c>
      <c r="K2" s="172" t="s">
        <v>39125</v>
      </c>
      <c r="L2" s="173" t="str">
        <f>IFERROR(VLOOKUP(D2,DB!A:I,9,0),"")</f>
        <v>Latis</v>
      </c>
    </row>
    <row r="3" spans="1:16383" ht="31.5" customHeight="1">
      <c r="A3" s="168"/>
      <c r="B3" s="169" t="str">
        <f>IFERROR(VLOOKUP(D3,DB!A:K,11,0),"")</f>
        <v/>
      </c>
      <c r="C3" s="170"/>
      <c r="D3" s="169"/>
      <c r="E3" s="102"/>
      <c r="F3" s="171"/>
      <c r="G3" s="115">
        <f ca="1">IFERROR(NOW()-F3,"-")</f>
        <v>45965.471790046293</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45965.471790046293</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45965.471790046293</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45965.471790046293</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45965.471790046293</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45965.471790046293</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45965.471790046293</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45965.471790046293</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45965.471790046293</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45965.471790046293</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45965.471790046293</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45965.471790046293</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45965.471790046293</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45965.471790046293</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45965.471790046293</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45965.471790046293</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45965.471790046293</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45965.471790046293</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45965.471790046293</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45965.471790046293</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45965.471790046293</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45965.471790046293</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45965.471790046293</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45965.471790046293</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45965.471790046293</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45965.471790046293</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45965.471790046293</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45965.471790046293</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45965.471790046293</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45965.471790046293</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45965.471790046293</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45965.471790046293</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45965.471790046293</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45965.471790046293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45965.471790046293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45965.471790046293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45965.471790046293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45965.471790046293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45965.471790046293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45965.471790046293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45965.471790046293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45965.471790046293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45965.471790046293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45965.471790046293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45965.471790046293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45965.471790046293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45965.471790046293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45965.471790046293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45965.471790046293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45965.471790046293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45965.471790046293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45965.471790046293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45965.471790046293</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