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973" documentId="120_S{2AC9BD13-BADA-5192-A53E-5A8FF88502F6}" xr6:coauthVersionLast="47" xr6:coauthVersionMax="47" xr10:uidLastSave="{A907072E-3B82-4D51-8D41-657CFE3EB3C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<sst xmlns="http://schemas.openxmlformats.org/spreadsheetml/2006/main" count="181519" uniqueCount="39137">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</sst>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1" totalsRowShown="0" headerRowDxfId="62" dataDxfId="61" headerRowBorderDxfId="59" tableBorderDxfId="60">
  <autoFilter ref="A1:L92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334.99150046296563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45997.939926388892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45997.939926388892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45997.939926388892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45997.939926388892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45997.939926388892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45997.939926388892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45997.939926388892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45997.939926388892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45997.939926388892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45997.939926388892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45997.939926388892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45997.939926388892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45997.939926388892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45997.939926388892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45997.939926388892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45997.939926388892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45997.939926388892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45997.939926388892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45997.939926388892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45997.939926388892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45997.939926388892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45997.939926388892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45997.939926388892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45997.939926388892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45997.939926388892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45997.939926388892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45997.939926388892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45997.939926388892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45997.939926388892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45997.939926388892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45997.939926388892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45997.939926388892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45997.939926388892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45997.939926388892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45997.939926388892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45997.939926388892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45997.939926388892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45997.939926388892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45997.939926388892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45997.939926388892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45997.939926388892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45997.939926388892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45997.939926388892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45997.939926388892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45997.939926388892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45997.939926388892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45997.939926388892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45997.939926388892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45997.939926388892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45997.939926388892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45997.939926388892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45997.939926388892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45997.939926388892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45997.939926388892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45997.939926388892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45997.939926388892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45997.939926388892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45997.939926388892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45997.939926388892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45997.939926388892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45997.939926388892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45997.939926388892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45997.939926388892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45997.939926388892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45997.939926388892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45997.939926388892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45997.939926388892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45997.939926388892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45997.939926388892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45997.939926388892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45997.939926388892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45997.939926388892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45997.939926388892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45997.939926388892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45997.939926388892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45997.939926388892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45997.939926388892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45997.939926388892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45997.939926388892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45997.939926388892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45997.939926388892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45997.939926388892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45997.939926388892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45997.939926388892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45997.939926388892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45997.939926388892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45997.939926388892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45997.939926388892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45997.939926388892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45997.939926388892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45997.939926388892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45997.939926388892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45997.939926388892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45997.939926388892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45997.939926388892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45997.939926388892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45997.939926388892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45997.939926388892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45997.939926388892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45997.939926388892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45997.939926388892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45997.939926388892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45997.939926388892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45997.939926388892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45997.939926388892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45997.939926388892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45997.939926388892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45997.939926388892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45997.939926388892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45997.939926388892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45997.939926388892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45997.939926388892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45997.939926388892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45997.939926388892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45997.939926388892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45997.939926388892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45997.939926388892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45997.939926388892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45997.939926388892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45997.939926388892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45997.939926388892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45997.939926388892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45997.939926388892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45997.939926388892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45997.939926388892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45997.939926388892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45997.939926388892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45997.939926388892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45997.939926388892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45997.939926388892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45997.939926388892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45997.939926388892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45997.939926388892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45997.939926388892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45997.939926388892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45997.939926388892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45997.939926388892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45997.939926388892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45997.939926388892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45997.939926388892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45997.939926388892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45997.939926388892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45997.939926388892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45997.939926388892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45997.939926388892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45997.939926388892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45997.939926388892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45997.939926388892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45997.939926388892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45997.939926388892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45997.939926388892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45997.939926388892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45997.939926388892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45997.939926388892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45997.939926388892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45997.939926388892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45997.939926388892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45997.939926388892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45997.939926388892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45997.939926388892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45997.939926388892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45997.939926388892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45997.939926388892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45997.939926388892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45997.939926388892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45997.939926388892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45997.939926388892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45997.939926388892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45997.939926388892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45997.939926388892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45997.939926388892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45997.939926388892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45997.939926388892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45997.939926388892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45997.939926388892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45997.939926388892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45997.939926388892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45997.939926388892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45997.939926388892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45997.939926388892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45997.939926388892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45997.939926388892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45997.939926388892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45997.939926388892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45997.939926388892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45997.939926388892</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D4C4652A-080E-4D55-BE39-2F14934C92B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172.9400884259303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13.552507407410303</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0.58454444444942055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45997.939926388892</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45997.939926388892</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45997.939926388892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45997.939926388892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45997.939926388892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45997.939926388892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45997.939926388892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45997.939926388892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45997.939926388892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45997.939926388892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45997.939926388892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45997.939926388892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45997.939926388892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45997.939926388892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45997.939926388892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45997.939926388892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45997.939926388892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45997.939926388892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45997.939926388892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45997.939926388892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45997.939926388892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45997.939926388892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45997.939926388892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45997.939926388892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45997.939926388892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45997.939926388892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45997.939926388892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45997.939926388892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45997.939926388892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45997.939926388892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45997.939926388892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45997.939926388892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45997.939926388892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45997.939926388892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45997.939926388892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45997.939926388892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45997.939926388892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45997.939926388892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45997.939926388892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45997.939926388892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45997.939926388892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45997.939926388892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45997.939926388892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45997.939926388892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45997.939926388892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45997.939926388892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45997.939926388892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45997.939926388892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45997.939926388892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45997.939926388892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45997.939926388892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45997.939926388892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45997.939926388892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45997.939926388892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45997.939926388892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45997.939926388892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45997.939926388892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45997.939926388892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45997.939926388892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45997.939926388892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45997.939926388892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45997.939926388892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45997.939926388892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45997.939926388892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45997.939926388892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45997.939926388892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45997.939926388892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45997.939926388892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45997.939926388892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45997.939926388892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45997.939926388892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45997.939926388892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45997.939926388892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45997.939926388892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45997.939926388892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45997.939926388892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45997.939926388892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45997.939926388892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45997.939926388892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45997.939926388892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45997.939926388892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45997.939926388892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45997.939926388892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45997.939926388892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45997.939926388892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45997.939926388892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45997.939926388892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45997.939926388892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45997.939926388892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45997.939926388892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45997.939926388892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45997.939926388892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45997.939926388892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45997.939926388892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45997.939926388892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45997.939926388892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45997.939926388892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45997.939926388892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45997.939926388892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45997.939926388892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45997.939926388892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45997.939926388892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45997.939926388892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45997.939926388892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45997.939926388892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45997.939926388892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45997.939926388892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45997.939926388892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45997.939926388892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45997.939926388892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45997.939926388892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45997.939926388892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45997.939926388892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45997.939926388892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45997.939926388892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45997.939926388892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45997.939926388892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45997.939926388892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45997.939926388892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45997.939926388892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45997.939926388892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45997.939926388892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45997.939926388892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45997.939926388892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45997.939926388892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45997.939926388892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45997.939926388892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45997.939926388892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45997.939926388892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45997.939926388892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45997.939926388892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45997.939926388892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45997.939926388892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45997.939926388892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45997.939926388892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45997.939926388892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45997.939926388892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45997.939926388892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45997.939926388892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45997.939926388892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45997.939926388892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45997.939926388892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45997.939926388892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45997.939926388892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45997.939926388892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45997.939926388892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45997.939926388892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45997.939926388892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45997.939926388892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45997.939926388892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45997.939926388892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45997.939926388892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45997.939926388892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45997.939926388892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45997.939926388892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45997.939926388892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45997.939926388892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45997.939926388892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45997.939926388892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45997.939926388892</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45997.939926388892</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45997.939926388892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45997.939926388892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45997.939926388892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45997.939926388892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45997.939926388892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45997.939926388892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45997.939926388892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45997.939926388892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45997.939926388892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45997.939926388892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45997.939926388892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45997.939926388892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45997.939926388892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45997.939926388892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45997.939926388892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45997.939926388892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45997.939926388892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45997.939926388892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45997.939926388892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45997.939926388892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45997.939926388892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45997.939926388892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45997.939926388892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45997.939926388892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45997.939926388892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45997.939926388892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45997.939926388892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45997.939926388892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45997.939926388892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45997.939926388892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45997.939926388892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45997.939926388892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45997.939926388892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45997.939926388892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45997.939926388892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45997.939926388892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45997.939926388892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45997.939926388892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45997.939926388892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45997.939926388892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45997.939926388892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45997.939926388892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45997.939926388892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45997.939926388892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45997.939926388892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45997.939926388892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45997.939926388892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45997.939926388892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45997.939926388892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45997.939926388892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45997.939926388892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45997.939926388892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45997.939926388892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45997.939926388892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45997.939926388892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45997.939926388892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45997.939926388892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45997.939926388892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45997.939926388892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45997.939926388892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45997.939926388892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45997.939926388892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45997.939926388892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45997.939926388892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45997.939926388892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45997.939926388892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45997.939926388892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45997.939926388892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45997.939926388892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45997.939926388892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45997.939926388892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45997.939926388892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45997.939926388892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45997.939926388892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45997.939926388892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45997.939926388892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45997.939926388892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45997.939926388892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45997.939926388892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45997.939926388892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45997.939926388892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45997.939926388892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45997.939926388892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45997.939926388892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45997.939926388892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45997.939926388892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45997.939926388892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45997.939926388892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45997.939926388892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45997.939926388892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45997.939926388892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45997.939926388892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45997.939926388892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45997.939926388892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45997.939926388892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45997.939926388892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45997.939926388892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45997.939926388892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45997.939926388892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45997.939926388892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45997.939926388892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45997.939926388892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45997.939926388892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45997.939926388892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45997.939926388892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45997.939926388892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45997.939926388892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45997.939926388892</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45997.939926388892</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6"/>
      <c r="E2" s="18"/>
      <c r="F2" s="20"/>
      <c r="G2" s="21">
        <f t="shared" ref="G2:G10" ca="1" si="0">IFERROR(NOW()-F2,"-")</f>
        <v>45997.939926388892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45997.939926388892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45997.939926388892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45997.939926388892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45997.939926388892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45997.939926388892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45997.939926388892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45997.939926388892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45997.939926388892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45997.939926388892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45997.939926388892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45997.939926388892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45997.939926388892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45997.939926388892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45997.939926388892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45997.939926388892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45997.939926388892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45997.939926388892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45997.939926388892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45997.939926388892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45997.939926388892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45997.939926388892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45997.939926388892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45997.939926388892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45997.939926388892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45997.939926388892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45997.939926388892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45997.939926388892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45997.939926388892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45997.939926388892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45997.939926388892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45997.939926388892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45997.939926388892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45997.939926388892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45997.939926388892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45997.939926388892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45997.939926388892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45997.939926388892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45997.939926388892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45997.939926388892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45997.939926388892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45997.939926388892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45997.939926388892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45997.939926388892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45997.939926388892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45997.939926388892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45997.939926388892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45997.939926388892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45997.939926388892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45997.939926388892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45997.939926388892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45997.939926388892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45997.939926388892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45997.939926388892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45997.939926388892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45997.939926388892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45997.939926388892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45997.939926388892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45997.939926388892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45997.939926388892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45997.939926388892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45997.939926388892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45997.939926388892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45997.939926388892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45997.939926388892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45997.939926388892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45997.939926388892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45997.939926388892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45997.939926388892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45997.939926388892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45997.939926388892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45997.939926388892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45997.939926388892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45997.939926388892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45997.939926388892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45997.939926388892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45997.939926388892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45997.939926388892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45997.939926388892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45997.939926388892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45997.939926388892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45997.939926388892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45997.939926388892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45997.939926388892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45997.939926388892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45997.939926388892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45997.939926388892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45997.939926388892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45997.939926388892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45997.939926388892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45997.939926388892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45997.939926388892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45997.939926388892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45997.939926388892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45997.939926388892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45997.939926388892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45997.939926388892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45997.939926388892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45997.939926388892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45997.939926388892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45997.939926388892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45997.939926388892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45997.939926388892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45997.939926388892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45997.939926388892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45997.939926388892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45997.939926388892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45997.939926388892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45997.939926388892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45997.939926388892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45997.939926388892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45997.939926388892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45997.939926388892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45997.939926388892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45997.939926388892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45997.939926388892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45997.939926388892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45997.939926388892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45997.939926388892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45997.939926388892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45997.939926388892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45997.939926388892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45997.939926388892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45997.939926388892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45997.939926388892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45997.939926388892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45997.939926388892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45997.939926388892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45997.939926388892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45997.939926388892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45997.939926388892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45997.939926388892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45997.939926388892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45997.939926388892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45997.939926388892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45997.939926388892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45997.939926388892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45997.939926388892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45997.939926388892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45997.939926388892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45997.939926388892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45997.939926388892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45997.939926388892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45997.939926388892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45997.939926388892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45997.939926388892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45997.939926388892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45997.939926388892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45997.939926388892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45997.939926388892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45997.939926388892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45997.939926388892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45997.939926388892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45997.939926388892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45997.939926388892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45997.939926388892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45997.939926388892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45997.939926388892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45997.939926388892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45997.939926388892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45997.939926388892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45997.939926388892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45997.939926388892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45997.939926388892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45997.939926388892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45997.939926388892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45997.939926388892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45997.939926388892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45997.939926388892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45997.939926388892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45997.939926388892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45997.939926388892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45997.939926388892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45997.939926388892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45997.939926388892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45997.939926388892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45997.939926388892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45997.939926388892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45997.939926388892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45997.939926388892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45997.939926388892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45997.939926388892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45997.939926388892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45997.939926388892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45997.939926388892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45997.939926388892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45997.939926388892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45997.939926388892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45997.939926388892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45997.939926388892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45997.939926388892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45997.939926388892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45997.939926388892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45997.939926388892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45997.939926388892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45997.939926388892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45997.939926388892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45997.939926388892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45997.939926388892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45997.939926388892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45997.939926388892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45997.939926388892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45997.939926388892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45997.939926388892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45997.939926388892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45997.939926388892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45997.939926388892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45997.939926388892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45997.939926388892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45997.939926388892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45997.939926388892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45997.939926388892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45997.939926388892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45997.939926388892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45997.939926388892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45997.939926388892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45997.939926388892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45997.939926388892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45997.939926388892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45997.939926388892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45997.939926388892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45997.939926388892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45997.939926388892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45997.939926388892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45997.939926388892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45997.939926388892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45997.939926388892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45997.939926388892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45997.939926388892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45997.939926388892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45997.939926388892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45997.939926388892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45997.939926388892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45997.939926388892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45997.939926388892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45997.939926388892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45997.939926388892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45997.939926388892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45997.939926388892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45997.939926388892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45997.939926388892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45997.939926388892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45997.939926388892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45997.939926388892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45997.939926388892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45997.939926388892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45997.939926388892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45997.939926388892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45997.939926388892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45997.939926388892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45997.939926388892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45997.939926388892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45997.939926388892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45997.939926388892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45997.939926388892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45997.939926388892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45997.939926388892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45997.939926388892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45997.939926388892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45997.939926388892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45997.939926388892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45997.939926388892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45997.939926388892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45997.939926388892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45997.939926388892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45997.939926388892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45997.939926388892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45997.939926388892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45997.939926388892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45997.939926388892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45997.939926388892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45997.939926388892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45997.939926388892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45997.939926388892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45997.939926388892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45997.939926388892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45997.939926388892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45997.939926388892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45997.939926388892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45997.939926388892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45997.939926388892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45997.939926388892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45997.939926388892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45997.939926388892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45997.939926388892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45997.939926388892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45997.939926388892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45997.939926388892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45997.939926388892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45997.939926388892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45997.939926388892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45997.939926388892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45997.939926388892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45997.939926388892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45997.939926388892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45997.939926388892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45997.939926388892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45997.939926388892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45997.939926388892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45997.939926388892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45997.939926388892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45997.939926388892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45997.939926388892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45997.939926388892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45997.939926388892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45997.939926388892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45997.939926388892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45997.939926388892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45997.939926388892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45997.939926388892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45997.939926388892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45997.939926388892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45997.939926388892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45997.939926388892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45997.939926388892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45997.939926388892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45997.939926388892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45997.939926388892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45997.939926388892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45997.939926388892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45997.939926388892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45997.939926388892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45997.939926388892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45997.939926388892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45997.939926388892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45997.939926388892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45997.939926388892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45997.939926388892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45997.939926388892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45997.939926388892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45997.939926388892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45997.939926388892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45997.939926388892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45997.939926388892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45997.939926388892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45997.939926388892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45997.939926388892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45997.939926388892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45997.939926388892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45997.939926388892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45997.939926388892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45997.939926388892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45997.939926388892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45997.939926388892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45997.939926388892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45997.939926388892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45997.939926388892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45997.939926388892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45997.939926388892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45997.939926388892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45997.939926388892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45997.939926388892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45997.939926388892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45997.939926388892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45997.939926388892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45997.939926388892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45997.939926388892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45997.939926388892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45997.939926388892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45997.939926388892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45997.939926388892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45997.939926388892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45997.939926388892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45997.939926388892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45997.939926388892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45997.939926388892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45997.939926388892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45997.939926388892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45997.939926388892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45997.939926388892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45997.939926388892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45997.939926388892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45997.939926388892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45997.939926388892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45997.939926388892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45997.939926388892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45997.939926388892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45997.939926388892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45997.939926388892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45997.939926388892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45997.939926388892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45997.939926388892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45997.939926388892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45997.939926388892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45997.939926388892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45997.939926388892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45997.939926388892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45997.939926388892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45997.939926388892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45997.939926388892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45997.939926388892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45997.939926388892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45997.939926388892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45997.939926388892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45997.939926388892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45997.939926388892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45997.939926388892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45997.939926388892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45997.939926388892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45997.939926388892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45997.939926388892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45997.939926388892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45997.939926388892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45997.939926388892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45997.939926388892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45997.939926388892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45997.939926388892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45997.939926388892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45997.939926388892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45997.939926388892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45997.939926388892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45997.939926388892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45997.939926388892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45997.939926388892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45997.939926388892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45997.939926388892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45997.939926388892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45997.939926388892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45997.939926388892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45997.939926388892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45997.939926388892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45997.939926388892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45997.939926388892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45997.939926388892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45997.939926388892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45997.939926388892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45997.939926388892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45997.939926388892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45997.939926388892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45997.939926388892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45997.939926388892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45997.939926388892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45997.939926388892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45997.939926388892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45997.939926388892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45997.939926388892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45997.939926388892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45997.939926388892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45997.939926388892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45997.939926388892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45997.939926388892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45997.939926388892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45997.939926388892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45997.939926388892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45997.939926388892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45997.939926388892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45997.939926388892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45997.939926388892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45997.939926388892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45997.939926388892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45997.939926388892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45997.939926388892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45997.939926388892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45997.939926388892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45997.939926388892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45997.939926388892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45997.939926388892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45997.939926388892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45997.939926388892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45997.939926388892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45997.939926388892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45997.939926388892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45997.939926388892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45997.939926388892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45997.939926388892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45997.939926388892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45997.939926388892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45997.939926388892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45997.939926388892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45997.939926388892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45997.939926388892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45997.939926388892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45997.939926388892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45997.939926388892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45997.939926388892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45997.939926388892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45997.939926388892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45997.939926388892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45997.939926388892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45997.939926388892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45997.939926388892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45997.939926388892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45997.939926388892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45997.939926388892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45997.939926388892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45997.939926388892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45997.939926388892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45997.939926388892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45997.939926388892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45997.939926388892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45997.939926388892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45997.939926388892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45997.939926388892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45997.939926388892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45997.939926388892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45997.939926388892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45997.939926388892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45997.939926388892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45997.939926388892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45997.939926388892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45997.939926388892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45997.939926388892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45997.939926388892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45997.939926388892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45997.939926388892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45997.939926388892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45997.939926388892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45997.939926388892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45997.939926388892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45997.939926388892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45997.939926388892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45997.939926388892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45997.939926388892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45997.939926388892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45997.939926388892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45997.939926388892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45997.939926388892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45997.939926388892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45997.939926388892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45997.939926388892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45997.939926388892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45997.939926388892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45997.939926388892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45997.939926388892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45997.939926388892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45997.939926388892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45997.939926388892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45997.939926388892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45997.939926388892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45997.939926388892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45997.939926388892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45997.939926388892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45997.939926388892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45997.939926388892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45997.939926388892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45997.939926388892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45997.939926388892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45997.939926388892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45997.939926388892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45997.939926388892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45997.939926388892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45997.939926388892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45997.939926388892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45997.939926388892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45997.939926388892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45997.939926388892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45997.939926388892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45997.939926388892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45997.939926388892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45997.939926388892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45997.939926388892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45997.939926388892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45997.939926388892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45997.939926388892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45997.939926388892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45997.939926388892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45997.939926388892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45997.939926388892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45997.939926388892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45997.939926388892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45997.939926388892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45997.939926388892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45997.939926388892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45997.939926388892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45997.939926388892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45997.939926388892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45997.939926388892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45997.939926388892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45997.939926388892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45997.939926388892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45997.939926388892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45997.939926388892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45997.939926388892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45997.939926388892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45997.939926388892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45997.939926388892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45997.939926388892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45997.939926388892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45997.939926388892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45997.939926388892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45997.939926388892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45997.939926388892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45997.939926388892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45997.939926388892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45997.939926388892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45997.939926388892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45997.939926388892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45997.939926388892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45997.939926388892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45997.939926388892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45997.939926388892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45997.939926388892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45997.939926388892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45997.939926388892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45997.939926388892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45997.939926388892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45997.939926388892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45997.939926388892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45997.939926388892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45997.939926388892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45997.939926388892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45997.939926388892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45997.939926388892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45997.939926388892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45997.939926388892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45997.939926388892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45997.939926388892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45997.939926388892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45997.939926388892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45997.939926388892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45997.939926388892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45997.939926388892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45997.939926388892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45997.939926388892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45997.939926388892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45997.939926388892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45997.939926388892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45997.939926388892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45997.939926388892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45997.939926388892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45997.939926388892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45997.939926388892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45997.939926388892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45997.939926388892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45997.939926388892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45997.939926388892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45997.939926388892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45997.939926388892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45997.939926388892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45997.939926388892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45997.939926388892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45997.939926388892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45997.939926388892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45997.939926388892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45997.939926388892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45997.939926388892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45997.939926388892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45997.939926388892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45997.939926388892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45997.939926388892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45997.939926388892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45997.939926388892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45997.939926388892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45997.939926388892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45997.939926388892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45997.939926388892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45997.939926388892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45997.939926388892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45997.939926388892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45997.939926388892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45997.939926388892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45997.939926388892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45997.939926388892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45997.939926388892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45997.939926388892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45997.939926388892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45997.939926388892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45997.939926388892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45997.939926388892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45997.939926388892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45997.939926388892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45997.939926388892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45997.939926388892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45997.939926388892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45997.939926388892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45997.939926388892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45997.939926388892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45997.939926388892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45997.939926388892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45997.939926388892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45997.939926388892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45997.939926388892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45997.939926388892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45997.939926388892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45997.939926388892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45997.939926388892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45997.939926388892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45997.939926388892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45997.939926388892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45997.939926388892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45997.939926388892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45997.939926388892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45997.939926388892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45997.939926388892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45997.939926388892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45997.939926388892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45997.939926388892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45997.939926388892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45997.939926388892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45997.939926388892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45997.939926388892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45997.939926388892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45997.939926388892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45997.939926388892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45997.939926388892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45997.939926388892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45997.939926388892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45997.939926388892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45997.939926388892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45997.939926388892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45997.939926388892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45997.939926388892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45997.939926388892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45997.939926388892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45997.939926388892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45997.939926388892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45997.939926388892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45997.939926388892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45997.939926388892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45997.939926388892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45997.939926388892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45997.939926388892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45997.939926388892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45997.939926388892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45997.939926388892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45997.939926388892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45997.939926388892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45997.939926388892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45997.939926388892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45997.939926388892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45997.939926388892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45997.939926388892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45997.939926388892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45997.939926388892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45997.939926388892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45997.939926388892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45997.939926388892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45997.939926388892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45997.939926388892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45997.939926388892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45997.939926388892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45997.939926388892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45997.939926388892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45997.939926388892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45997.939926388892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45997.939926388892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45997.939926388892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45997.939926388892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45997.939926388892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45997.939926388892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45997.939926388892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45997.939926388892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45997.939926388892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45997.939926388892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45997.939926388892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45997.939926388892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45997.939926388892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45997.939926388892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45997.939926388892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45997.939926388892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45997.939926388892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45997.939926388892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45997.939926388892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45997.939926388892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45997.939926388892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45997.939926388892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45997.939926388892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45997.939926388892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45997.939926388892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45997.939926388892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45997.939926388892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45997.939926388892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45997.939926388892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45997.939926388892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45997.939926388892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45997.939926388892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45997.939926388892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45997.939926388892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45997.939926388892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45997.939926388892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45997.939926388892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45997.939926388892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45997.939926388892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45997.939926388892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45997.939926388892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45997.939926388892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45997.939926388892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45997.939926388892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45997.939926388892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45997.939926388892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45997.939926388892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45997.939926388892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45997.939926388892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45997.939926388892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45997.939926388892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45997.939926388892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45997.939926388892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45997.939926388892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45997.939926388892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45997.939926388892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45997.939926388892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45997.939926388892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45997.939926388892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45997.939926388892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45997.939926388892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45997.939926388892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45997.939926388892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45997.939926388892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45997.939926388892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45997.939926388892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45997.939926388892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45997.939926388892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45997.939926388892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45997.939926388892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45997.939926388892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45997.939926388892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45997.939926388892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45997.939926388892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45997.939926388892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45997.939926388892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45997.939926388892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45997.939926388892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45997.939926388892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45997.939926388892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45997.939926388892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45997.939926388892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45997.939926388892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45997.939926388892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45997.939926388892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45997.939926388892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45997.939926388892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45997.939926388892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45997.939926388892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45997.939926388892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45997.939926388892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45997.939926388892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45997.939926388892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45997.939926388892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45997.939926388892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45997.939926388892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45997.939926388892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45997.939926388892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45997.939926388892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45997.939926388892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45997.939926388892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45997.939926388892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45997.939926388892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45997.939926388892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45997.939926388892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45997.939926388892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45997.939926388892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906" ca="1" si="14">IFERROR(NOW()-F843,"-")</f>
        <v>45997.939926388892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45997.939926388892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45997.939926388892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45997.939926388892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45997.939926388892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45997.939926388892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45997.939926388892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45997.939926388892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45997.939926388892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45997.939926388892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45997.939926388892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45997.939926388892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45997.939926388892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45997.939926388892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45997.939926388892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45997.939926388892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45997.939926388892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45997.939926388892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45997.939926388892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45997.939926388892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45997.939926388892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45997.939926388892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45997.939926388892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45997.939926388892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45997.939926388892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45997.939926388892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45997.939926388892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45997.939926388892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45997.939926388892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45997.939926388892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45997.939926388892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45997.939926388892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45997.939926388892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45997.939926388892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45997.939926388892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45997.939926388892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45997.939926388892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45997.939926388892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45997.939926388892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45997.939926388892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45997.939926388892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45997.939926388892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45997.939926388892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45997.939926388892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45997.939926388892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45997.939926388892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45997.939926388892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45997.939926388892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45997.939926388892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45997.939926388892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45997.939926388892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45997.939926388892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45997.939926388892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45997.939926388892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45997.939926388892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45997.939926388892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45997.939926388892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45997.939926388892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45997.939926388892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45997.939926388892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45997.939926388892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45997.939926388892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45997.939926388892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45997.939926388892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ref="G907:G921" ca="1" si="15">IFERROR(NOW()-F907,"-")</f>
        <v>45997.939926388892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45997.939926388892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45997.939926388892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45997.939926388892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45997.939926388892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45997.939926388892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45997.939926388892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45997.939926388892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45997.939926388892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45997.939926388892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45997.939926388892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45997.939926388892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45997.939926388892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45997.939926388892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45997.939926388892</v>
      </c>
      <c r="H921" s="22"/>
      <c r="I921" s="19" t="str">
        <f>IFERROR(VLOOKUP(D921,DB!A:F,6,0),"")</f>
        <v/>
      </c>
      <c r="J921" s="18" t="str">
        <f>IFERROR(VLOOKUP(D921,DB!A:G,7,0),"")</f>
        <v/>
      </c>
      <c r="K921" s="42"/>
      <c r="L921" s="23" t="str">
        <f>IFERROR(VLOOKUP(D921,DB!A:I,9,0),"")</f>
        <v/>
      </c>
    </row>
  </sheetData>
  <dataValidations count="2">
    <dataValidation allowBlank="1" showInputMessage="1" showErrorMessage="1" sqref="E1" xr:uid="{5914219A-CB83-432D-936A-CC0CB6F3982A}"/>
    <dataValidation type="list" allowBlank="1" showInputMessage="1" showErrorMessage="1" sqref="E2:E92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294.45920879629557</v>
      </c>
      <c r="H2" s="91">
        <v>45703.474768518521</v>
      </c>
      <c r="I2" s="91" t="str">
        <f>IFERROR(VLOOKUP(D2,DB!A:F,6,0),"")</f>
        <v>SCECO</v>
      </c>
      <c r="J2" s="91" t="str">
        <f>IFERROR(VLOOKUP(D2,DB!A:G,7,0),"")</f>
        <v>Dead</v>
      </c>
      <c r="K2" s="93" t="s">
        <v>39120</v>
      </c>
      <c r="L2" s="87" t="str">
        <f>IFERROR(VLOOKUP(D2,DB!A:I,9,0),"")</f>
        <v>Latis</v>
      </c>
    </row>
    <row r="3" spans="1:16" ht="33.75" customHeight="1">
      <c r="A3" s="107" t="s">
        <v>39121</v>
      </c>
      <c r="B3" s="107" t="str">
        <f>IFERROR(VLOOKUP(D3,DB!A:K,11,0),"")</f>
        <v>R4</v>
      </c>
      <c r="C3" s="89">
        <v>2</v>
      </c>
      <c r="D3" s="87" t="s">
        <v>32840</v>
      </c>
      <c r="E3" s="90" t="s">
        <v>39106</v>
      </c>
      <c r="F3" s="91">
        <v>45997.492002314815</v>
      </c>
      <c r="G3" s="92">
        <f t="shared" ref="G3:G58" ca="1" si="0">IFERROR(NOW()-F3,"")</f>
        <v>0.44792407407658175</v>
      </c>
      <c r="H3" s="91">
        <v>45997.474282407406</v>
      </c>
      <c r="I3" s="107" t="str">
        <f>IFERROR(VLOOKUP(D3,DB!A:F,6,0),"")</f>
        <v>SCECO</v>
      </c>
      <c r="J3" s="107" t="str">
        <f>IFERROR(VLOOKUP(D3,DB!A:G,7,0),"")</f>
        <v>Dead</v>
      </c>
      <c r="K3" s="93" t="s">
        <v>39122</v>
      </c>
      <c r="L3" s="87" t="str">
        <f>IFERROR(VLOOKUP(D3,DB!A:I,9,0),"")</f>
        <v>Latis</v>
      </c>
    </row>
    <row r="4" spans="1:16" ht="15" customHeight="1">
      <c r="A4" s="107" t="s">
        <v>39123</v>
      </c>
      <c r="B4" s="107" t="str">
        <f>IFERROR(VLOOKUP(D4,DB!A:K,11,0),"")</f>
        <v>R4</v>
      </c>
      <c r="C4" s="89">
        <v>2</v>
      </c>
      <c r="D4" s="87" t="s">
        <v>30656</v>
      </c>
      <c r="E4" s="90" t="s">
        <v>39109</v>
      </c>
      <c r="F4" s="91">
        <v>45997.533333333333</v>
      </c>
      <c r="G4" s="92">
        <f t="shared" ca="1" si="0"/>
        <v>0.40659305555891478</v>
      </c>
      <c r="H4" s="91">
        <v>45997.522280092591</v>
      </c>
      <c r="I4" s="107" t="str">
        <f>IFERROR(VLOOKUP(D4,DB!A:F,6,0),"")</f>
        <v>Generator-SG</v>
      </c>
      <c r="J4" s="107" t="str">
        <f>IFERROR(VLOOKUP(D4,DB!A:G,7,0),"")</f>
        <v>Good</v>
      </c>
      <c r="K4" s="93" t="s">
        <v>39124</v>
      </c>
      <c r="L4" s="87" t="str">
        <f>IFERROR(VLOOKUP(D4,DB!A:I,9,0),"")</f>
        <v>Latis</v>
      </c>
    </row>
    <row r="5" spans="1:16" ht="15" customHeight="1">
      <c r="A5" s="107"/>
      <c r="B5" s="107" t="str">
        <f>IFERROR(VLOOKUP(D5,DB!A:K,11,0),"")</f>
        <v/>
      </c>
      <c r="C5" s="89"/>
      <c r="D5" s="87"/>
      <c r="E5" s="90"/>
      <c r="F5" s="91"/>
      <c r="G5" s="92">
        <f t="shared" ca="1" si="0"/>
        <v>45997.939926388892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45997.939926388892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45997.939926388892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45997.939926388892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45997.939926388892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45997.939926388892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45997.939926388892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45997.939926388892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45997.939926388892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45997.939926388892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45997.939926388892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45997.939926388892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45997.939926388892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45997.939926388892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45997.939926388892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45997.939926388892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45997.939926388892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45997.939926388892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45997.939926388892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45997.939926388892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45997.939926388892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45997.939926388892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45997.939926388892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45997.939926388892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45997.939926388892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45997.939926388892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45997.939926388892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45997.939926388892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45997.939926388892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45997.939926388892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45997.939926388892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45997.939926388892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45997.939926388892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45997.939926388892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45997.939926388892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45997.939926388892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45997.939926388892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45997.939926388892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45997.939926388892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45997.939926388892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45997.939926388892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45997.939926388892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45997.939926388892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45997.939926388892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45997.939926388892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45997.939926388892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45997.939926388892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45997.939926388892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45997.939926388892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45997.939926388892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45997.939926388892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45997.939926388892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45997.939926388892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45997.939926388892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45997.939926388892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45997.939926388892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45997.939926388892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45997.939926388892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45997.939926388892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45997.939926388892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45997.939926388892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45997.939926388892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45997.939926388892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45997.939926388892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45997.939926388892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45997.939926388892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45997.939926388892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45997.939926388892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45997.939926388892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45997.939926388892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45997.939926388892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45997.939926388892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45997.939926388892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45997.939926388892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45997.939926388892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45997.939926388892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45997.939926388892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45997.939926388892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45997.939926388892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45997.939926388892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45997.939926388892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45997.939926388892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45997.939926388892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45997.939926388892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45997.939926388892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45997.939926388892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45997.939926388892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45997.939926388892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45997.939926388892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45997.939926388892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45997.939926388892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45997.939926388892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45997.939926388892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45997.939926388892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45997.939926388892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45997.939926388892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45997.939926388892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45997.939926388892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45997.939926388892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45997.939926388892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45997.939926388892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45997.939926388892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45997.939926388892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45997.939926388892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45997.939926388892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45997.939926388892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45997.939926388892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45997.939926388892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45997.939926388892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45997.939926388892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45997.939926388892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45997.939926388892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45997.939926388892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45997.939926388892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45997.939926388892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45997.939926388892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45997.939926388892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45997.939926388892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45997.939926388892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45997.939926388892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45997.939926388892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45997.939926388892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45997.939926388892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45997.939926388892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45997.939926388892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45997.939926388892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45997.939926388892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45997.939926388892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45997.939926388892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45997.939926388892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45997.939926388892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45997.939926388892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45997.939926388892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45997.939926388892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45997.939926388892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45997.939926388892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45997.939926388892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45997.939926388892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45997.939926388892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45997.939926388892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45997.939926388892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45997.939926388892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45997.939926388892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45997.939926388892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45997.939926388892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45997.939926388892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45997.939926388892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45997.939926388892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45997.939926388892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45997.939926388892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45997.939926388892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45997.939926388892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45997.939926388892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45997.939926388892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45997.939926388892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45997.939926388892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45997.939926388892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45997.939926388892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45997.939926388892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45997.939926388892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45997.939926388892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45997.939926388892</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45997.939926388892</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45997.939926388892</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4" sqref="D14"/>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106.10786620370345</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71.751049074075127</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49.278815277779358</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16.566627777778194</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0.83243796296301298</v>
      </c>
      <c r="H6" s="38">
        <v>45997.093599537038</v>
      </c>
      <c r="I6" s="37" t="str">
        <f>IFERROR(VLOOKUP(D6,DB!A:F,6,0),"")</f>
        <v>SCECO</v>
      </c>
      <c r="J6" s="37" t="str">
        <f>IFERROR(VLOOKUP(D6,DB!A:G,7,0),"")</f>
        <v>In progress</v>
      </c>
      <c r="K6" s="37" t="s">
        <v>39134</v>
      </c>
      <c r="L6" s="37" t="str">
        <f>IFERROR(VLOOKUP(D6,DB!A:I,9,0),"")</f>
        <v>Latis</v>
      </c>
    </row>
    <row r="7" spans="1:13">
      <c r="A7" s="37"/>
      <c r="B7" s="37" t="str">
        <f>IFERROR(VLOOKUP(D7,DB!A:K,11,0),"")</f>
        <v/>
      </c>
      <c r="C7" s="37"/>
      <c r="D7" s="37"/>
      <c r="E7" s="37"/>
      <c r="F7"/>
      <c r="G7" s="131">
        <f t="shared" ref="G7:G33" ca="1" si="3">IFERROR(NOW()-F7,"")</f>
        <v>45997.939926388892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45997.939926388892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45997.939926388892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45997.939926388892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45997.939926388892</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45997.939926388892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45997.939926388892</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45997.939926388892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45997.939926388892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45997.939926388892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45997.939926388892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45997.939926388892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45997.939926388892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45997.939926388892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45997.939926388892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45997.939926388892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45997.939926388892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45997.939926388892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45997.939926388892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45997.939926388892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45997.939926388892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45997.939926388892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45997.939926388892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45997.939926388892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45997.939926388892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45997.939926388892</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45997.939926388892</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39135</v>
      </c>
      <c r="B2" s="115" t="str">
        <f>IFERROR(VLOOKUP(D2,DB!A:K,11,0),"")</f>
        <v>R6</v>
      </c>
      <c r="C2" s="116">
        <v>1</v>
      </c>
      <c r="D2" s="115" t="s">
        <v>30302</v>
      </c>
      <c r="E2" s="138" t="s">
        <v>39106</v>
      </c>
      <c r="F2" s="117">
        <v>45997.83761574074</v>
      </c>
      <c r="G2" s="72">
        <f t="shared" ref="G2:G38" ca="1" si="0">IFERROR(NOW()-F2,"-")</f>
        <v>0.10231064815161517</v>
      </c>
      <c r="H2" s="117">
        <v>45997.847118055557</v>
      </c>
      <c r="I2" s="115" t="str">
        <f>IFERROR(VLOOKUP(D2,DB!A:F,6,0),"")</f>
        <v>SCECO</v>
      </c>
      <c r="J2" s="115" t="str">
        <f>IFERROR(VLOOKUP(D2,DB!A:G,7,0),"")</f>
        <v>Good</v>
      </c>
      <c r="K2" s="118" t="s">
        <v>39136</v>
      </c>
      <c r="L2" s="133" t="str">
        <f>IFERROR(VLOOKUP(D2,DB!A:I,9,0),"")</f>
        <v>Latis</v>
      </c>
    </row>
    <row r="3" spans="1:16382" ht="31.5" customHeight="1">
      <c r="A3" s="114"/>
      <c r="B3" s="115" t="str">
        <f>IFERROR(VLOOKUP(D3,DB!A:K,11,0),"")</f>
        <v/>
      </c>
      <c r="C3" s="116"/>
      <c r="D3" s="115"/>
      <c r="E3" s="138"/>
      <c r="F3" s="117"/>
      <c r="G3" s="72">
        <f t="shared" ca="1" si="0"/>
        <v>45997.939926388892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45997.939926388892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45997.939926388892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45997.939926388892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45997.939926388892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45997.939926388892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45997.939926388892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45997.939926388892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45997.939926388892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45997.939926388892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45997.939926388892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45997.939926388892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45997.939926388892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45997.939926388892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45997.939926388892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45997.939926388892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45997.939926388892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45997.939926388892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45997.939926388892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45997.939926388892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45997.939926388892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45997.939926388892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45997.939926388892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45997.939926388892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45997.939926388892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45997.939926388892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45997.939926388892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45997.939926388892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45997.939926388892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45997.939926388892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45997.939926388892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45997.939926388892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45997.939926388892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45997.939926388892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45997.939926388892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45997.939926388892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45997.939926388892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45997.939926388892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45997.939926388892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45997.939926388892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45997.939926388892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45997.939926388892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45997.939926388892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45997.939926388892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45997.939926388892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45997.939926388892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45997.939926388892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45997.939926388892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45997.939926388892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45997.939926388892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45997.939926388892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45997.939926388892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45997.939926388892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45997.939926388892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45997.939926388892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45997.939926388892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45997.939926388892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45997.939926388892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45997.939926388892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45997.939926388892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45997.939926388892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45997.939926388892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45997.939926388892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45997.939926388892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45997.939926388892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45997.939926388892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45997.939926388892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45997.939926388892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45997.939926388892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45997.939926388892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45997.939926388892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45997.939926388892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45997.939926388892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45997.939926388892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45997.939926388892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45997.939926388892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45997.939926388892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45997.939926388892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45997.939926388892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45997.939926388892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45997.939926388892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45997.939926388892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45997.939926388892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45997.939926388892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45997.939926388892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45997.939926388892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45997.939926388892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45997.939926388892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45997.939926388892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45997.939926388892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45997.939926388892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45997.939926388892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45997.939926388892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45997.939926388892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45997.939926388892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45997.939926388892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45997.939926388892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45997.939926388892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45997.939926388892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45997.939926388892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45997.939926388892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45997.939926388892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45997.939926388892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45997.939926388892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45997.939926388892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45997.939926388892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45997.939926388892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45997.939926388892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45997.939926388892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45997.939926388892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45997.939926388892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45997.939926388892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45997.939926388892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45997.939926388892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45997.939926388892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45997.939926388892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45997.939926388892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45997.939926388892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45997.939926388892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45997.939926388892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45997.939926388892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45997.939926388892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45997.939926388892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45997.939926388892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45997.939926388892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45997.939926388892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45997.939926388892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45997.939926388892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45997.939926388892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45997.939926388892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45997.939926388892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45997.939926388892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45997.939926388892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45997.939926388892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45997.939926388892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45997.939926388892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45997.939926388892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45997.939926388892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45997.939926388892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45997.939926388892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45997.939926388892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45997.939926388892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45997.939926388892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45997.939926388892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45997.939926388892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45997.939926388892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45997.939926388892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45997.939926388892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45997.939926388892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45997.939926388892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45997.939926388892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45997.939926388892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45997.939926388892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45997.939926388892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45997.939926388892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45997.939926388892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45997.939926388892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45997.939926388892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45997.939926388892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45997.939926388892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45997.939926388892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45997.939926388892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45997.939926388892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45997.939926388892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45997.939926388892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45997.939926388892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45997.939926388892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45997.939926388892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45997.939926388892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45997.939926388892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45997.939926388892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45997.939926388892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45997.939926388892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45997.939926388892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45997.939926388892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45997.939926388892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45997.939926388892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45997.939926388892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45997.939926388892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45997.939926388892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45997.939926388892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45997.939926388892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45997.939926388892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45997.939926388892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45997.939926388892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45997.939926388892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45997.939926388892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45997.939926388892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45997.939926388892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45997.939926388892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45997.939926388892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45997.939926388892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45997.939926388892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45997.939926388892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45997.939926388892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45997.939926388892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45997.939926388892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45997.939926388892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45997.939926388892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45997.939926388892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45997.939926388892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45997.939926388892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45997.939926388892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45997.939926388892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45997.939926388892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45997.939926388892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45997.939926388892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45997.939926388892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45997.939926388892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45997.939926388892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45997.939926388892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45997.939926388892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45997.939926388892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45997.939926388892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45997.939926388892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45997.939926388892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45997.939926388892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45997.939926388892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45997.939926388892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45997.939926388892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45997.939926388892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45997.939926388892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45997.939926388892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45997.939926388892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45997.939926388892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45997.939926388892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45997.939926388892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45997.939926388892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45997.939926388892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45997.939926388892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45997.939926388892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45997.939926388892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45997.939926388892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45997.939926388892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45997.939926388892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45997.939926388892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45997.939926388892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45997.939926388892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45997.939926388892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45997.939926388892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45997.939926388892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45997.939926388892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45997.939926388892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45997.939926388892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45997.939926388892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45997.939926388892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45997.939926388892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45997.939926388892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45997.939926388892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45997.939926388892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45997.939926388892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45997.939926388892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45997.939926388892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45997.939926388892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45997.939926388892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45997.939926388892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45997.939926388892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45997.939926388892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45997.939926388892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45997.939926388892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45997.939926388892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45997.939926388892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45997.939926388892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45997.939926388892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45997.939926388892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45997.939926388892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45997.939926388892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45997.939926388892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45997.939926388892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45997.939926388892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45997.939926388892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45997.939926388892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45997.939926388892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45997.939926388892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45997.939926388892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45997.939926388892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45997.939926388892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45997.939926388892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45997.939926388892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45997.939926388892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45997.939926388892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45997.939926388892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45997.939926388892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45997.939926388892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45997.939926388892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45997.939926388892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45997.939926388892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45997.939926388892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45997.939926388892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45997.939926388892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45997.939926388892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45997.939926388892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45997.939926388892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45997.939926388892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45997.939926388892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45997.939926388892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45997.939926388892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45997.939926388892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45997.939926388892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45997.939926388892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45997.939926388892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45997.939926388892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45997.939926388892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45997.939926388892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45997.939926388892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45997.939926388892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45997.939926388892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45997.939926388892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45997.939926388892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45997.939926388892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45997.939926388892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45997.939926388892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45997.939926388892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45997.939926388892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45997.939926388892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45997.939926388892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45997.939926388892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45997.939926388892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45997.939926388892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45997.939926388892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45997.939926388892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45997.939926388892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45997.939926388892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45997.939926388892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45997.939926388892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45997.939926388892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45997.939926388892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45997.939926388892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45997.939926388892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45997.939926388892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45997.939926388892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45997.939926388892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45997.939926388892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45997.939926388892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45997.939926388892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45997.939926388892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45997.939926388892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45997.939926388892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45997.939926388892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45997.939926388892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45997.939926388892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45997.939926388892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45997.939926388892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45997.939926388892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45997.939926388892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45997.939926388892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45997.939926388892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45997.939926388892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45997.939926388892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45997.939926388892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45997.939926388892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45997.939926388892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45997.939926388892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45997.939926388892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45997.939926388892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45997.939926388892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45997.939926388892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45997.939926388892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45997.939926388892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45997.939926388892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45997.939926388892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45997.939926388892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45997.939926388892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45997.939926388892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45997.939926388892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45997.939926388892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45997.939926388892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45997.939926388892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45997.939926388892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45997.939926388892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45997.939926388892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45997.939926388892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45997.939926388892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45997.939926388892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45997.939926388892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45997.939926388892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45997.939926388892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45997.939926388892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45997.939926388892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45997.939926388892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45997.939926388892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45997.939926388892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45997.939926388892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45997.939926388892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45997.939926388892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45997.939926388892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45997.939926388892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45997.939926388892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45997.939926388892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45997.939926388892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45997.939926388892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45997.939926388892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45997.939926388892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45997.939926388892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45997.939926388892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45997.939926388892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45997.939926388892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45997.939926388892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45997.939926388892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45997.939926388892</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45997.939926388892</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45997.939926388892</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2025-12-06T19:33:59Z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