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10" documentId="120_S{2AC9BD13-BADA-5192-A53E-5A8FF88502F6}" xr6:coauthVersionLast="47" xr6:coauthVersionMax="47" xr10:uidLastSave="{EEAF9AAF-F25C-4C0B-9022-B294FD9E6CB5}"/>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37" i="1"/>
  <c r="G37" i="1"/>
  <c r="I37" i="1"/>
  <c r="J37" i="1"/>
  <c r="L37" i="1"/>
  <c r="B38" i="1"/>
  <c r="G38" i="1"/>
  <c r="I38" i="1"/>
  <c r="J38" i="1"/>
  <c r="L38" i="1"/>
  <c r="B39" i="1"/>
  <c r="G39" i="1"/>
  <c r="I39" i="1"/>
  <c r="J39" i="1"/>
  <c r="L39"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<sst xmlns="http://schemas.openxmlformats.org/spreadsheetml/2006/main" count="180277" uniqueCount="39121">
  <si>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</si>
  <si>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</si>
  <si>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</si>
  <si>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</si>
  <si>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</si>
  <si>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</si>
  <si>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</si>
  <si>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</si>
  <si>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</si>
  <si>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</si>
  <si>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</si>
  <si>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</si>
  <si>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</si>
  <si>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</si>
  <si>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</si>
  <si>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</si>
  <si>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</si>
  <si>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</si>
  <si>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</si>
  <si>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</si>
  <si>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</si>
  <si>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</si>
  <si>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</si>
  <si>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</si>
  <si>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</si>
  <si>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</si>
  <si>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</si>
  <si>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</si>
  <si>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</si>
  <si>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</si>
  <si>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</si>
  <si>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</si>
  <si>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</si>
  <si>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</si>
  <si>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</si>
  <si>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</si>
  <si>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</si>
  <si>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</si>
  <si>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</si>
  <si>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</si>
  <si>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</si>
  <si>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</si>
  <si>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</si>
  <si>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</si>
  <si>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</si>
  <si>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</si>
  <si>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</si>
  <si>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</si>
  <si>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</si>
  <si>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</si>
  <si>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</si>
  <si>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</si>
  <si>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</si>
  <si>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</si>
  <si>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</si>
  <si>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</si>
  <si>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</si>
  <si>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</si>
  <si>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</si>
  <si>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</si>
  <si>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</si>
  <si>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</si>
  <si>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</si>
  <si>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</si>
  <si>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</si>
  <si>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</si>
  <si>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</si>
  <si>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</si>
  <si>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</si>
  <si>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</si>
  <si>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</si>
  <si>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</si>
  <si>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</si>
  <si>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</si>
  <si>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</si>
  <si>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</si>
  <si>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</si>
  <si>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</si>
  <si>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</si>
  <si>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</si>
  <si>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</si>
  <si>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</si>
  <si>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</si>
  <si>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</si>
  <si>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</si>
  <si>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</si>
  <si>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</si>
  <si>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</si>
  <si>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</si>
  <si>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</si>
  <si>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</si>
  <si>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</si>
  <si>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</si>
  <si>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</si>
  <si>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</si>
  <si>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</si>
  <si>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</si>
  <si>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</si>
  <si>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</si>
  <si>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</si>
  <si>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</si>
  <si>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</si>
  <si>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</si>
  <si>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</si>
  <si>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</si>
  <si>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</si>
  <si>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</si>
  <si>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</si>
  <si>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</si>
  <si>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</si>
  <si>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</si>
  <si>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</si>
  <si>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</si>
  <si>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</si>
  <si>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</si>
  <si>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</si>
  <si>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</si>
  <si>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</si>
  <si>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</si>
  <si>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</si>
  <si>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</si>
  <si>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</si>
  <si>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</si>
  <si>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</si>
  <si>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</si>
  <si>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</si>
  <si>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</si>
  <si>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</si>
  <si>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</si>
  <si>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</si>
  <si>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</si>
  <si>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</si>
  <si>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</si>
  <si>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</si>
  <si>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</si>
  <si>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</si>
  <si>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</si>
  <si>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</si>
  <si>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</si>
  <si>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</si>
  <si>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</si>
  <si>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</si>
  <si>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</si>
  <si>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</si>
  <si>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</si>
  <si>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</si>
  <si>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</si>
  <si>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</si>
  <si>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</si>
  <si>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</si>
  <si>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</si>
  <si>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</si>
  <si>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</si>
  <si>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</si>
  <si>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</si>
  <si>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</si>
  <si>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</si>
  <si>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</si>
  <si>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</si>
  <si>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</si>
  <si>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</si>
  <si>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</si>
  <si>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</si>
  <si>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</si>
  <si>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</si>
  <si>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</si>
  <si>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</si>
  <si>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</si>
  <si>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</si>
  <si>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</si>
  <si>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</si>
  <si>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</si>
  <si>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</si>
  <si>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</si>
  <si>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</si>
  <si>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</si>
  <si>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</si>
  <si>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</si>
  <si>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</si>
  <si>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</si>
  <si>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</si>
  <si>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</si>
  <si>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</si>
  <si>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</si>
  <si>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</si>
  <si>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</si>
  <si>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</si>
  <si>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</si>
  <si>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</si>
  <si>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</si>
  <si>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</si>
  <si>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</si>
  <si>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</si>
  <si>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</si>
  <si>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</si>
  <si>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</si>
  <si>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</si>
  <si>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</si>
  <si>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</si>
  <si>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</si>
  <si>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</si>
  <si>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</si>
  <si>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</si>
  <si>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</si>
  <si>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</si>
  <si>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</si>
  <si>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</si>
  <si>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</si>
  <si>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</si>
  <si>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</si>
  <si>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</si>
  <si>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</si>
  <si>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</si>
  <si>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</si>
  <si>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</si>
  <si>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</si>
  <si>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</si>
  <si>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</si>
  <si>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</si>
  <si>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</si>
  <si>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</si>
  <si>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</si>
  <si>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</si>
  <si>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</si>
  <si>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</si>
  <si>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</si>
  <si>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</si>
  <si>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</si>
  <si>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</si>
  <si>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</si>
  <si>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</si>
  <si>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</si>
  <si>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</si>
  <si>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</si>
  <si>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</si>
  <si>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</si>
  <si>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</si>
  <si>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</si>
  <si>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</si>
  <si>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</si>
  <si>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</si>
  <si>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</si>
  <si>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</si>
  <si>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</si>
  <si>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</si>
  <si>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</si>
  <si>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</si>
  <si>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</si>
  <si>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</si>
  <si>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</si>
  <si>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</si>
  <si>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</si>
  <si>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</si>
  <si>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</si>
  <si>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</si>
  <si>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</si>
  <si>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</si>
  <si>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</si>
  <si>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</si>
  <si>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</si>
  <si>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</si>
  <si>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</si>
  <si>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</si>
  <si>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</si>
  <si>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</si>
  <si>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</si>
  <si>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</si>
  <si>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</si>
  <si>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</si>
  <si>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</si>
  <si>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</si>
  <si>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</si>
  <si>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</si>
  <si>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</si>
  <si>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</si>
  <si>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</si>
  <si>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</si>
  <si>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</si>
  <si>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</si>
  <si>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</si>
  <si>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</si>
  <si>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</si>
  <si>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</si>
  <si>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</si>
  <si>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</si>
  <si>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</si>
  <si>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</si>
  <si>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</si>
  <si>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</si>
  <si>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</si>
  <si>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</si>
  <si>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</si>
  <si>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</si>
  <si>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</si>
  <si>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</si>
  <si>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</si>
  <si>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</si>
  <si>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</si>
  <si>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</si>
  <si>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</si>
  <si>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</si>
  <si>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</si>
  <si>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</si>
  <si>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</si>
  <si>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</si>
  <si>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</si>
  <si>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</si>
  <si>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</si>
  <si>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</si>
  <si>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</si>
  <si>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</si>
  <si>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</si>
  <si>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</si>
  <si>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</si>
  <si>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</si>
  <si>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</si>
  <si>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</si>
  <si>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</si>
  <si>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</si>
  <si>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</si>
  <si>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</si>
  <si>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</si>
  <si>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</si>
  <si>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</si>
  <si>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</si>
  <si>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</si>
  <si>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</si>
  <si>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</si>
  <si>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</si>
  <si>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</si>
  <si>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</si>
  <si>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</si>
  <si>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</si>
  <si>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</si>
  <si>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</si>
  <si>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</si>
  <si>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</si>
  <si>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</si>
  <si>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</si>
  <si>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</si>
  <si>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</si>
  <si>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</si>
  <si>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</si>
  <si>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</si>
  <si>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</si>
  <si>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</si>
  <si>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</si>
  <si>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</si>
  <si>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</si>
  <si>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</si>
  <si>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</si>
  <si>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</si>
  <si>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</si>
  <si>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</si>
  <si>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</si>
  <si>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</si>
  <si>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</si>
  <si>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</si>
  <si>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</si>
  <si>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</si>
  <si>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</si>
  <si>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</si>
  <si>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</si>
  <si>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</si>
  <si>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</si>
  <si>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</si>
  <si>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</si>
  <si>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</si>
  <si>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</si>
  <si>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</si>
  <si>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</si>
  <si>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</si>
  <si>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</si>
  <si>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</si>
  <si>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</si>
  <si>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</si>
  <si>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</si>
  <si>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</si>
  <si>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</si>
  <si>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</si>
  <si>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</si>
  <si>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</si>
  <si>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</si>
  <si>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</si>
  <si>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</si>
  <si>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</si>
  <si>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</si>
  <si>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</si>
  <si>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</si>
  <si>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</si>
  <si>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</si>
  <si>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</si>
  <si>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</si>
  <si>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</si>
  <si>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</si>
  <si>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</si>
  <si>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</si>
  <si>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</si>
  <si>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</si>
  <si>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</si>
  <si>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</si>
  <si>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</si>
  <si>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</si>
  <si>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</si>
  <si>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</si>
  <si>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</si>
  <si>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</si>
  <si>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</si>
  <si>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</si>
  <si>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</si>
  <si>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</si>
  <si>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</si>
  <si>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</si>
  <si>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</si>
  <si>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</si>
  <si>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</si>
  <si>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</si>
  <si>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</si>
  <si>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</si>
  <si>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</si>
  <si>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</si>
  <si>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</si>
  <si>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</si>
  <si>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</si>
  <si>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</si>
  <si>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</si>
  <si>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</si>
  <si>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</si>
  <si>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</si>
  <si>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</si>
  <si>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</si>
  <si>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</si>
  <si>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</si>
  <si>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</si>
  <si>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</si>
  <si>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</si>
  <si>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</si>
  <si>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</si>
  <si>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</si>
  <si>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</si>
  <si>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</si>
  <si>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</si>
  <si>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</si>
  <si>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</si>
  <si>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</si>
  <si>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</si>
  <si>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</si>
  <si>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</si>
  <si>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</si>
  <si>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</si>
  <si>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</si>
  <si>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</si>
  <si>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</si>
  <si>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</si>
  <si>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</si>
  <si>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</si>
  <si>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</si>
  <si>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</si>
  <si>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</si>
  <si>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</si>
  <si>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</si>
  <si>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</si>
  <si>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</si>
  <si>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</si>
  <si>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</si>
  <si>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</si>
  <si>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</si>
  <si>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</si>
  <si>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</si>
  <si>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</si>
  <si>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</si>
  <si>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</si>
  <si>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</si>
  <si>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</si>
  <si>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</si>
  <si>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</si>
  <si>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</si>
  <si>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</si>
  <si>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</si>
  <si>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</si>
  <si>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</si>
  <si>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</si>
  <si>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</si>
  <si>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</si>
  <si>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</si>
  <si>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</si>
  <si>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</si>
  <si>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</si>
  <si>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</si>
  <si>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</si>
  <si>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</si>
  <si>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</si>
  <si>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</si>
  <si>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</si>
  <si>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</si>
  <si>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</si>
  <si>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</si>
  <si>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</si>
  <si>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</si>
  <si>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</si>
  <si>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</si>
  <si>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</si>
  <si>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</si>
  <si>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</si>
  <si>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</si>
  <si>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</si>
  <si>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</si>
  <si>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</si>
  <si>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</si>
  <si>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</si>
  <si>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</si>
  <si>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</si>
  <si>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</si>
  <si>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</si>
  <si>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</si>
  <si>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</si>
  <si>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</si>
  <si>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</si>
  <si>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</si>
  <si>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</si>
  <si>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</si>
  <si>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</si>
  <si>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</si>
  <si>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</si>
  <si>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</si>
  <si>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</si>
  <si>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</si>
  <si>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</si>
  <si>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</si>
  <si>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</si>
  <si>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</si>
  <si>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</si>
  <si>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</si>
  <si>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</si>
  <si>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</si>
  <si>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</si>
  <si>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</si>
  <si>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</si>
  <si>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</si>
  <si>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</si>
  <si>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</si>
  <si>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</si>
  <si>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</si>
  <si>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</si>
  <si>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</si>
  <si>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</si>
  <si>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</si>
  <si>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</si>
  <si>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</si>
  <si>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</si>
  <si>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</si>
  <si>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</si>
  <si>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</si>
  <si>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</si>
  <si>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</si>
  <si>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</si>
  <si>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</si>
  <si>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</si>
  <si>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</si>
  <si>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</si>
  <si>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</si>
  <si>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</si>
  <si>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</si>
  <si>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</si>
  <si>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</si>
  <si>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</si>
  <si>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</si>
  <si>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</si>
  <si>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</si>
  <si>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</si>
  <si>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</si>
  <si>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</si>
  <si>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</si>
  <si>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</si>
  <si>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</si>
  <si>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</si>
  <si>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</si>
  <si>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</si>
  <si>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</si>
  <si>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</si>
  <si>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</si>
  <si>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</si>
  <si>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</si>
  <si>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</si>
  <si>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</si>
  <si>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</si>
  <si>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</si>
  <si>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</si>
  <si>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</si>
  <si>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</si>
  <si>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</si>
  <si>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</si>
  <si>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</si>
  <si>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</si>
  <si>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</si>
  <si>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</si>
  <si>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</si>
  <si>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</si>
  <si>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</si>
  <si>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</si>
  <si>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</si>
  <si>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</si>
  <si>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</si>
  <si>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</si>
  <si>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</si>
  <si>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</si>
  <si>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</si>
  <si>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</si>
  <si>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</si>
  <si>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</si>
  <si>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</si>
  <si>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</si>
  <si>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</si>
  <si>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</si>
  <si>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</si>
  <si>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</si>
  <si>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</si>
  <si>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</si>
  <si>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</si>
  <si>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</si>
  <si>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</si>
  <si>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</si>
  <si>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</si>
  <si>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</si>
  <si>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</si>
  <si>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</si>
  <si>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</si>
  <si>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</si>
  <si>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</si>
  <si>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</si>
  <si>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</si>
  <si>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</si>
  <si>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</si>
  <si>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</si>
  <si>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</si>
  <si>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</si>
  <si>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</si>
  <si>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</si>
  <si>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</si>
  <si>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</si>
  <si>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</si>
  <si>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</si>
  <si>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</si>
  <si>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</si>
  <si>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</si>
  <si>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</si>
  <si>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</si>
  <si>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</si>
  <si>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</si>
  <si>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</si>
  <si>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</si>
  <si>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</si>
  <si>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</si>
  <si>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</si>
  <si>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</si>
  <si>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</si>
  <si>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</si>
  <si>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</si>
  <si>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</si>
  <si>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</si>
  <si>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</si>
  <si>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</si>
  <si>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</si>
  <si>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</si>
  <si>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</si>
  <si>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</si>
  <si>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</si>
  <si>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</si>
  <si>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</si>
  <si>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</si>
  <si>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</si>
  <si>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</si>
  <si>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</si>
  <si>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</si>
  <si>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</si>
  <si>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</si>
  <si>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</si>
  <si>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</si>
  <si>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</si>
  <si>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</si>
  <si>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</si>
  <si>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</si>
  <si>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</si>
  <si>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</si>
  <si>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</si>
  <si>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</si>
  <si>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</si>
  <si>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</si>
  <si>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</si>
  <si>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</si>
  <si>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</si>
  <si>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</si>
  <si>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</si>
  <si>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</si>
  <si>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</si>
  <si>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</si>
  <si>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</si>
  <si>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</si>
  <si>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</si>
  <si>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</si>
  <si>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</si>
  <si>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</si>
  <si>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</si>
  <si>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</si>
  <si>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</si>
  <si>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</si>
  <si>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</si>
  <si>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</si>
  <si>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</si>
  <si>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</si>
  <si>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</si>
  <si>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</si>
  <si>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</si>
  <si>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</si>
  <si>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</si>
  <si>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</si>
  <si>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</si>
  <si>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</si>
  <si>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</si>
  <si>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</si>
  <si>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</si>
  <si>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</si>
  <si>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</si>
  <si>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</si>
  <si>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</si>
  <si>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</si>
  <si>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</si>
  <si>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</si>
  <si>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</si>
  <si>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</si>
  <si>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</si>
  <si>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</si>
  <si>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</si>
  <si>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</si>
  <si>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</si>
  <si>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</si>
  <si>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</si>
  <si>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</si>
  <si>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</si>
  <si>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</si>
  <si>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</si>
  <si>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</si>
  <si>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</si>
  <si>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</si>
  <si>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</si>
  <si>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</si>
  <si>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</si>
  <si>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</si>
  <si>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</si>
  <si>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</si>
  <si>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</si>
  <si>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</si>
  <si>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</si>
  <si>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</si>
  <si>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</si>
  <si>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</si>
  <si>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</si>
  <si>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</si>
  <si>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</si>
  <si>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</si>
  <si>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</si>
  <si>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</si>
  <si>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</si>
  <si>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</si>
  <si>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</si>
  <si>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</si>
  <si>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</si>
  <si>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</si>
  <si>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</si>
  <si>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</si>
  <si>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</si>
  <si>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</si>
  <si>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</si>
  <si>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</si>
  <si>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</si>
  <si>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</si>
  <si>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</si>
  <si>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</si>
  <si>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</si>
  <si>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</si>
  <si>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</si>
  <si>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</si>
  <si>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</si>
  <si>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</si>
  <si>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</si>
  <si>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</si>
  <si>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</si>
  <si>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</si>
  <si>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</si>
  <si>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</si>
  <si>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</si>
  <si>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</si>
  <si>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</si>
  <si>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</si>
  <si>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</si>
  <si>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</si>
  <si>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</si>
  <si>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</si>
  <si>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</si>
  <si>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</si>
  <si>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</si>
  <si>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</si>
  <si>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</si>
  <si>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</si>
  <si>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</si>
  <si>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</si>
  <si>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</si>
  <si>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</si>
  <si>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</si>
  <si>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</si>
  <si>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</si>
  <si>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</si>
  <si>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</si>
  <si>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</si>
  <si>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</si>
  <si>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</si>
  <si>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</si>
  <si>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</si>
  <si>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</si>
  <si>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</si>
  <si>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</si>
  <si>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</si>
  <si>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</si>
  <si>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</si>
  <si>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</si>
  <si>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</si>
  <si>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</si>
  <si>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</si>
  <si>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</si>
  <si>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</si>
  <si>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</si>
  <si>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</si>
  <si>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</si>
  <si>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</si>
  <si>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</si>
  <si>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</si>
  <si>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</si>
  <si>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</si>
  <si>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</si>
  <si>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</si>
  <si>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</si>
  <si>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</si>
  <si>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</si>
  <si>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</si>
  <si>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</si>
  <si>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</si>
  <si>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</si>
  <si>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</si>
  <si>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</si>
  <si>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</si>
  <si>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</si>
  <si>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</si>
  <si>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</si>
  <si>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</si>
  <si>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</si>
  <si>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</si>
  <si>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</si>
  <si>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</si>
  <si>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</si>
  <si>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</si>
  <si>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</si>
  <si>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</si>
  <si>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</si>
  <si>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</si>
  <si>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</si>
  <si>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</si>
  <si>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</si>
  <si>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</si>
  <si>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</si>
  <si>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</si>
  <si>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</si>
  <si>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</si>
  <si>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</si>
  <si>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</si>
  <si>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</si>
  <si>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</si>
  <si>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</si>
  <si>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</si>
  <si>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</si>
  <si>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</si>
  <si>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</si>
  <si>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</si>
  <si>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</si>
  <si>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</si>
  <si>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</si>
  <si>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</si>
  <si>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</si>
  <si>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</si>
  <si>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</si>
  <si>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</si>
  <si>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</si>
  <si>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</si>
  <si>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</si>
  <si>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</si>
  <si>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</si>
  <si>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</si>
  <si>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</si>
  <si>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</si>
  <si>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</si>
  <si>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</si>
  <si>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</si>
  <si>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</si>
  <si>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</si>
  <si>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</si>
  <si>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</si>
  <si>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</si>
  <si>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</si>
  <si>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</si>
  <si>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</si>
  <si>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</si>
  <si>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</si>
  <si>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</si>
  <si>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</si>
  <si>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</si>
  <si>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</si>
  <si>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</si>
  <si>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</si>
  <si>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</si>
  <si>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</si>
  <si>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</si>
  <si>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</si>
  <si>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</si>
  <si>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</si>
  <si>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</si>
  <si>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</si>
  <si>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</si>
  <si>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</si>
  <si>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</si>
  <si>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</si>
  <si>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</si>
  <si>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</si>
  <si>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</si>
  <si>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</si>
  <si>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</si>
  <si>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</si>
  <si>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</si>
  <si>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</si>
  <si>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</si>
  <si>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</si>
  <si>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</si>
  <si>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</si>
  <si>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</si>
  <si>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</si>
  <si>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</si>
  <si>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</si>
  <si>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</si>
  <si>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</si>
  <si>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</si>
  <si>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</si>
  <si>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</si>
  <si>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</si>
  <si>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</si>
  <si>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</si>
  <si>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</si>
  <si>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</si>
  <si>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</si>
  <si>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</si>
  <si>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</si>
  <si>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</si>
  <si>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</si>
  <si>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</si>
  <si>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</si>
  <si>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</si>
  <si>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</si>
  <si>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</si>
  <si>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</si>
  <si>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</si>
  <si>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</si>
  <si>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</si>
  <si>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</si>
  <si>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</si>
  <si>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</si>
  <si>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</si>
  <si>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</si>
  <si>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</si>
  <si>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</si>
  <si>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</si>
  <si>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</si>
  <si>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</si>
  <si>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</si>
  <si>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</si>
  <si>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</si>
  <si>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</si>
  <si>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</si>
  <si>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</si>
  <si>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</si>
  <si>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</si>
  <si>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</si>
  <si>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</si>
  <si>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</si>
  <si>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</si>
  <si>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</si>
  <si>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</si>
  <si>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</si>
  <si>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</si>
  <si>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</si>
  <si>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</si>
  <si>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</si>
  <si>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</si>
  <si>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</si>
  <si>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</si>
  <si>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</si>
  <si>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</si>
  <si>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</si>
  <si>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</si>
  <si>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</si>
  <si>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</si>
  <si>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</si>
  <si>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</si>
  <si>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</si>
  <si>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</si>
  <si>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</si>
  <si>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</si>
  <si>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</si>
  <si>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</si>
  <si>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</si>
  <si>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</si>
  <si>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</si>
  <si>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</si>
  <si>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</si>
  <si>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</si>
  <si>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</si>
  <si>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</si>
  <si>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</si>
  <si>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</si>
  <si>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</si>
  <si>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</si>
  <si>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</si>
  <si>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</si>
  <si>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</si>
  <si>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</si>
  <si>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</si>
  <si>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</si>
  <si>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</si>
  <si>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</si>
  <si>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</si>
  <si>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</si>
  <si>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</si>
  <si>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</si>
  <si>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</si>
  <si>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</si>
  <si>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</si>
  <si>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</si>
  <si>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</si>
  <si>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</si>
  <si>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</si>
  <si>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</si>
  <si>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</si>
  <si>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</si>
  <si>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</si>
  <si>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</si>
  <si>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</si>
  <si>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</si>
  <si>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</si>
  <si>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</si>
  <si>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</si>
  <si>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</si>
  <si>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</si>
  <si>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</si>
  <si>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</si>
  <si>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</si>
  <si>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</si>
  <si>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</si>
  <si>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</si>
  <si>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</si>
  <si>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</si>
  <si>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</si>
  <si>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</si>
  <si>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</si>
  <si>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</si>
  <si>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</si>
  <si>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</si>
  <si>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</si>
  <si>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</si>
  <si>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</si>
  <si>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</si>
  <si>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</si>
  <si>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</si>
  <si>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</si>
  <si>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</si>
  <si>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</si>
  <si>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</si>
  <si>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</si>
  <si>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</si>
  <si>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</si>
  <si>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</si>
  <si>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</si>
  <si>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</si>
  <si>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</si>
  <si>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</si>
  <si>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</si>
  <si>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</si>
  <si>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</si>
  <si>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</si>
  <si>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</si>
  <si>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</si>
  <si>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</si>
  <si>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</si>
  <si>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</si>
  <si>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</si>
  <si>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</si>
  <si>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</si>
  <si>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</si>
  <si>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</si>
  <si>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</si>
  <si>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</si>
  <si>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</si>
  <si>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</si>
  <si>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</si>
  <si>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</si>
  <si>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</si>
  <si>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</si>
  <si>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</si>
  <si>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</si>
  <si>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</si>
  <si>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</si>
  <si>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</si>
  <si>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</si>
  <si>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</si>
  <si>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</si>
  <si>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</si>
  <si>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</si>
  <si>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</si>
  <si>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</si>
  <si>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</si>
  <si>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</si>
  <si>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</si>
  <si>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</si>
  <si>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</si>
  <si>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</si>
  <si>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</si>
  <si>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</si>
  <si>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</si>
  <si>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</si>
  <si>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</si>
  <si>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</si>
  <si>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</si>
  <si>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</si>
  <si>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</si>
  <si>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</si>
  <si>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</si>
  <si>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</si>
  <si>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</si>
  <si>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</si>
  <si>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</si>
  <si>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</si>
  <si>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</si>
  <si>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</si>
  <si>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</si>
  <si>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</si>
  <si>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</si>
  <si>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</si>
  <si>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</si>
  <si>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</si>
  <si>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</si>
  <si>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</si>
  <si>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</si>
  <si>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</si>
  <si>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</si>
  <si>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</si>
  <si>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</si>
  <si>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</si>
  <si>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</si>
  <si>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</si>
  <si>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</si>
  <si>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</si>
  <si>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</si>
  <si>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</si>
  <si>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</si>
  <si>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</si>
  <si>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</si>
  <si>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</si>
  <si>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</si>
  <si>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</si>
  <si>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</si>
  <si>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</si>
  <si>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</si>
  <si>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</si>
  <si>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</si>
  <si>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</si>
  <si>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</si>
  <si>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</si>
  <si>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</si>
  <si>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</si>
  <si>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</si>
  <si>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</si>
  <si>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</si>
  <si>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</si>
  <si>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</si>
  <si>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</si>
  <si>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</si>
  <si>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</si>
  <si>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</si>
  <si>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</si>
  <si>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</si>
  <si>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</si>
  <si>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</si>
  <si>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</si>
  <si>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</si>
  <si>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</si>
  <si>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</si>
  <si>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</si>
  <si>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</si>
  <si>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</si>
  <si>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</si>
  <si>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</si>
  <si>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</si>
  <si>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</si>
  <si>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</si>
  <si>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</si>
  <si>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</si>
  <si>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</si>
  <si>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</si>
  <si>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</si>
  <si>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</si>
  <si>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</si>
  <si>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</si>
  <si>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</si>
  <si>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</si>
  <si>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</si>
  <si>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</si>
  <si>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</si>
  <si>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</si>
  <si>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</si>
  <si>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</si>
  <si>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</si>
  <si>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</si>
  <si>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</si>
  <si>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</si>
  <si>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</si>
  <si>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</si>
  <si>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</si>
  <si>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</si>
  <si>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</si>
  <si>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</si>
  <si>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</si>
  <si>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</si>
  <si>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</si>
  <si>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</si>
  <si>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</si>
  <si>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</si>
  <si>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</si>
  <si>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</si>
  <si>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</si>
  <si>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</si>
  <si>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</si>
  <si>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</si>
  <si>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</si>
  <si>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</si>
  <si>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</si>
  <si>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</si>
  <si>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</si>
  <si>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</si>
  <si>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</si>
  <si>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</si>
  <si>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</si>
  <si>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</si>
  <si>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</si>
  <si>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</si>
  <si>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</si>
  <si>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</si>
  <si>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</si>
  <si>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</si>
  <si>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</si>
  <si>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</si>
  <si>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</si>
  <si>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</si>
  <si>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</si>
  <si>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</si>
  <si>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</si>
  <si>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</si>
  <si>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</si>
  <si>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</si>
  <si>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</si>
  <si>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</si>
  <si>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</si>
  <si>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</si>
  <si>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</si>
  <si>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</si>
  <si>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</si>
  <si>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</si>
  <si>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</si>
  <si>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</si>
  <si>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</si>
  <si>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</si>
  <si>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</si>
  <si>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</si>
  <si>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</si>
  <si>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</si>
  <si>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</si>
  <si>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</si>
  <si>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</si>
  <si>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</si>
  <si>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</si>
  <si>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</si>
  <si>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</si>
  <si>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</si>
  <si>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</si>
  <si>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</si>
  <si>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</si>
  <si>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</si>
  <si>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</si>
  <si>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</si>
  <si>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</si>
  <si>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</si>
  <si>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</si>
  <si>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</si>
  <si>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</si>
  <si>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</si>
  <si>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</si>
  <si>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</si>
  <si>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</si>
  <si>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</si>
  <si>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</si>
  <si>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</si>
  <si>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</si>
  <si>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</si>
  <si>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</si>
  <si>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</si>
  <si>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</si>
  <si>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</si>
  <si>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</si>
  <si>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</si>
  <si>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</si>
  <si>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</si>
  <si>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</si>
  <si>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</si>
  <si>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</si>
  <si>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</si>
  <si>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</si>
  <si>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</si>
  <si>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</si>
  <si>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</si>
  <si>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</si>
  <si>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</si>
  <si>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</si>
  <si>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</si>
  <si>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</si>
  <si>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</si>
  <si>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</si>
  <si>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</si>
  <si>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</si>
  <si>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</si>
  <si>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</si>
  <si>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</si>
  <si>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</si>
  <si>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</si>
  <si>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</si>
  <si>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</si>
  <si>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</si>
  <si>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</si>
  <si>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</si>
  <si>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</si>
  <si>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</si>
  <si>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</si>
  <si>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</si>
  <si>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</si>
  <si>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</si>
  <si>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</si>
  <si>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</si>
  <si>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</si>
  <si>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</si>
  <si>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</si>
  <si>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</si>
  <si>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</si>
  <si>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</si>
  <si>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</si>
  <si>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</si>
  <si>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</si>
  <si>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</si>
  <si>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</si>
  <si>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</si>
  <si>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</si>
  <si>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</si>
  <si>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</si>
  <si>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</si>
  <si>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</si>
  <si>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</si>
  <si>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</si>
  <si>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</si>
  <si>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</si>
  <si>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</si>
  <si>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</si>
  <si>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</si>
  <si>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</si>
  <si>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</si>
  <si>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</si>
  <si>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</si>
  <si>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</si>
  <si>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</si>
  <si>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</si>
  <si>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</si>
  <si>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</si>
  <si>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</si>
  <si>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</si>
  <si>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</si>
  <si>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</si>
  <si>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</si>
  <si>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</si>
  <si>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</si>
  <si>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</si>
  <si>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</si>
  <si>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</si>
  <si>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</si>
  <si>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</si>
  <si>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</si>
  <si>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</si>
  <si>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</si>
  <si>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</si>
  <si>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</si>
  <si>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</si>
  <si>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</si>
  <si>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</si>
  <si>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</si>
  <si>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</si>
  <si>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</si>
  <si>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</si>
  <si>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</si>
  <si>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</si>
  <si>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</si>
  <si>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</si>
  <si>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</si>
  <si>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</si>
  <si>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</si>
  <si>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</si>
  <si>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</si>
  <si>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</si>
  <si>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</si>
  <si>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</si>
  <si>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</si>
  <si>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</si>
  <si>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</si>
  <si>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</si>
  <si>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</si>
  <si>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</si>
  <si>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</si>
  <si>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</si>
  <si>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</si>
  <si>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</si>
  <si>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</si>
  <si>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</si>
  <si>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</si>
  <si>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</si>
  <si>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</si>
  <si>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</si>
  <si>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</si>
  <si>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</si>
  <si>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</si>
  <si>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</si>
  <si>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</si>
  <si>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</si>
  <si>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</si>
  <si>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</si>
  <si>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</si>
  <si>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</si>
  <si>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</si>
  <si>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</si>
  <si>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</si>
  <si>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</si>
  <si>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</si>
  <si>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</si>
  <si>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</si>
  <si>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</si>
  <si>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</si>
  <si>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</si>
  <si>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</si>
  <si>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</si>
  <si>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</si>
  <si>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</si>
  <si>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</si>
  <si>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</si>
  <si>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</si>
  <si>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</si>
  <si>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</si>
  <si>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</si>
  <si>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</si>
  <si>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</si>
  <si>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</si>
  <si>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</si>
  <si>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</si>
  <si>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</si>
  <si>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</si>
  <si>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</si>
  <si>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</si>
  <si>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</si>
  <si>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</si>
  <si>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</si>
  <si>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</si>
  <si>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</si>
  <si>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</si>
  <si>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</si>
  <si>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</si>
  <si>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</si>
  <si>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</si>
  <si>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</si>
  <si>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</si>
  <si>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</si>
  <si>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</si>
  <si>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</si>
  <si>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</si>
  <si>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</si>
  <si>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</si>
  <si>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</si>
  <si>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</si>
  <si>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</si>
  <si>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</si>
  <si>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</si>
  <si>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</si>
  <si>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</si>
  <si>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</si>
  <si>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</si>
  <si>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</si>
  <si>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</si>
  <si>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</si>
  <si>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</si>
  <si>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</si>
  <si>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</si>
  <si>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</si>
  <si>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</si>
  <si>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</si>
  <si>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</si>
  <si>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</si>
  <si>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</si>
  <si>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</si>
  <si>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</si>
  <si>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</si>
  <si>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</si>
  <si>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</si>
  <si>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</si>
  <si>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</si>
  <si>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</si>
  <si>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</si>
  <si>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</si>
  <si>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</si>
  <si>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</si>
  <si>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</si>
  <si>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</si>
  <si>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</si>
  <si>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</si>
  <si>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</si>
  <si>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</si>
  <si>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</si>
  <si>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</si>
  <si>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</si>
  <si>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</si>
  <si>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</si>
  <si>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</si>
  <si>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</si>
  <si>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</si>
  <si>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</si>
  <si>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</si>
  <si>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</si>
  <si>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</si>
  <si>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</si>
  <si>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</si>
  <si>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</si>
  <si>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</si>
  <si>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</si>
  <si>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</si>
  <si>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</si>
  <si>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</si>
  <si>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</si>
  <si>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</si>
  <si>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</si>
  <si>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</si>
  <si>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</si>
  <si>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</si>
  <si>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</si>
  <si>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</si>
  <si>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</si>
  <si>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</si>
  <si>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</si>
  <si>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</si>
  <si>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</si>
  <si>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</si>
  <si>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</si>
  <si>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</si>
  <si>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</si>
  <si>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</si>
  <si>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</si>
  <si>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</si>
  <si>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</si>
  <si>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</si>
  <si>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</si>
  <si>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</si>
  <si>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</si>
  <si>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</si>
  <si>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</si>
  <si>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</si>
  <si>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</si>
  <si>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</si>
  <si>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</si>
  <si>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</si>
  <si>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</si>
  <si>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</si>
  <si>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</si>
  <si>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</si>
  <si>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</si>
  <si>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</si>
  <si>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</si>
  <si>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</si>
  <si>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</si>
  <si>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</si>
  <si>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</si>
  <si>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</si>
  <si>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</si>
  <si>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</si>
  <si>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</si>
  <si>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</si>
  <si>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</si>
  <si>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</si>
  <si>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</si>
  <si>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</si>
  <si>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</si>
  <si>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</si>
  <si>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</si>
  <si>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</si>
  <si>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</si>
  <si>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</si>
  <si>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</si>
  <si>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</si>
  <si>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</si>
  <si>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</si>
  <si>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</si>
  <si>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</si>
  <si>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</si>
  <si>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</si>
  <si>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</si>
  <si>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</si>
  <si>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</si>
  <si>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</si>
  <si>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</si>
  <si>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</si>
  <si>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</si>
  <si>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</si>
  <si>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</si>
  <si>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</si>
  <si>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</si>
  <si>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</si>
  <si>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</si>
  <si>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</si>
  <si>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</si>
  <si>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</si>
  <si>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</si>
  <si>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</si>
  <si>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</si>
  <si>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</si>
  <si>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</si>
  <si>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</si>
  <si>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</si>
  <si>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</si>
  <si>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</si>
  <si>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</si>
  <si>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</si>
  <si>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</si>
  <si>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</si>
  <si>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</si>
  <si>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</si>
  <si>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</si>
  <si>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</si>
  <si>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</si>
  <si>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</si>
  <si>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</si>
  <si>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</si>
  <si>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</si>
  <si>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</si>
  <si>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</si>
  <si>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</si>
  <si>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</si>
  <si>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</si>
  <si>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</si>
  <si>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</si>
  <si>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</si>
  <si>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</si>
  <si>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</si>
  <si>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</si>
  <si>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</si>
  <si>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</si>
  <si>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</si>
  <si>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</si>
  <si>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</si>
  <si>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</si>
  <si>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</si>
  <si>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</si>
  <si>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</si>
  <si>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</si>
  <si>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</si>
  <si>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</si>
  <si>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</si>
  <si>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</si>
  <si>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</si>
  <si>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</si>
  <si>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</si>
  <si>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</si>
  <si>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</si>
  <si>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</si>
  <si>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</si>
  <si>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</si>
  <si>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</si>
  <si>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</si>
  <si>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</si>
  <si>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</si>
  <si>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</si>
  <si>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</si>
  <si>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</si>
  <si>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</si>
  <si>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</si>
  <si>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</si>
  <si>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</si>
  <si>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</si>
  <si>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</si>
  <si>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</si>
  <si>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</si>
  <si>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</si>
  <si>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</si>
  <si>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</si>
  <si>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</si>
  <si>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</si>
  <si>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</si>
  <si>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</si>
  <si>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</si>
  <si>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</si>
  <si>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</si>
  <si>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</si>
  <si>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</si>
  <si>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</si>
  <si>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</si>
  <si>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</si>
  <si>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</si>
  <si>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</si>
  <si>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</si>
  <si>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</si>
  <si>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</si>
  <si>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</si>
  <si>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</si>
  <si>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</si>
  <si>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</si>
  <si>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</si>
  <si>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</si>
  <si>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</si>
  <si>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</si>
  <si>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</si>
  <si>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</si>
  <si>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</si>
  <si>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</si>
  <si>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</si>
  <si>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</si>
  <si>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</si>
  <si>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</si>
  <si>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</si>
  <si>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</si>
  <si>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</si>
  <si>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</si>
  <si>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</si>
  <si>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</si>
  <si>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</si>
  <si>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</si>
  <si>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</si>
  <si>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</si>
  <si>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</si>
  <si>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</si>
  <si>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</si>
  <si>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</si>
  <si>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</si>
  <si>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</si>
  <si>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</si>
  <si>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</si>
  <si>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</si>
  <si>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</si>
  <si>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</si>
  <si>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</si>
  <si>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</si>
  <si>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</si>
  <si>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</si>
  <si>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</si>
  <si>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</si>
  <si>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</si>
  <si>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</si>
  <si>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</si>
  <si>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</si>
  <si>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</si>
  <si>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</si>
  <si>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</si>
  <si>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</si>
  <si>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</si>
  <si>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</si>
  <si>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</si>
  <si>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</si>
  <si>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</si>
  <si>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</si>
  <si>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</si>
  <si>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</si>
  <si>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</si>
  <si>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</si>
  <si>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</si>
  <si>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</si>
  <si>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</si>
  <si>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</si>
  <si>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</si>
  <si>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</si>
  <si>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</si>
  <si>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</si>
  <si>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</si>
  <si>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</si>
  <si>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</si>
  <si>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</si>
  <si>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</si>
  <si>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</si>
  <si>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</si>
  <si>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</si>
  <si>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</si>
  <si>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</si>
  <si>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</si>
  <si>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</si>
  <si>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</si>
  <si>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</si>
  <si>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</si>
  <si>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</si>
  <si>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</si>
  <si>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</si>
  <si>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</si>
  <si>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</si>
  <si>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</si>
  <si>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</si>
  <si>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</si>
  <si>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</si>
  <si>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</si>
  <si>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</si>
  <si>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</si>
  <si>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</si>
  <si>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</si>
  <si>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</si>
  <si>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</si>
  <si>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</si>
  <si>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</si>
  <si>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</si>
  <si>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</si>
  <si>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</si>
  <si>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</si>
  <si>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</si>
  <si>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</si>
  <si>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</si>
  <si>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</si>
  <si>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</si>
  <si>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</si>
  <si>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</si>
  <si>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</si>
  <si>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</si>
  <si>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</si>
  <si>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</si>
  <si>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</si>
  <si>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</si>
  <si>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</si>
  <si>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</si>
  <si>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</si>
  <si>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</si>
  <si>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</si>
  <si>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</si>
  <si>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</si>
  <si>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</si>
  <si>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</si>
  <si>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</si>
  <si>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</si>
  <si>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</si>
  <si>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</si>
  <si>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</si>
  <si>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</si>
  <si>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</si>
  <si>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</si>
  <si>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</si>
  <si>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</si>
  <si>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</si>
  <si>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</si>
  <si>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</si>
  <si>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</si>
  <si>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</si>
  <si>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</si>
  <si>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</si>
  <si>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</si>
  <si>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</si>
  <si>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</si>
  <si>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</si>
  <si>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</si>
  <si>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</si>
  <si>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</si>
  <si>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</si>
  <si>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</si>
  <si>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</si>
  <si>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</si>
  <si>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</si>
  <si>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</si>
  <si>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</si>
  <si>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</si>
  <si>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</si>
  <si>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</si>
  <si>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</si>
  <si>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</si>
  <si>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</si>
  <si>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</si>
  <si>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</si>
  <si>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</si>
  <si>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</si>
  <si>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</si>
  <si>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</si>
  <si>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</si>
  <si>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</si>
  <si>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</si>
  <si>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</si>
  <si>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</si>
  <si>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</si>
  <si>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</si>
  <si>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</si>
  <si>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</si>
  <si>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</si>
  <si>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</si>
  <si>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</si>
  <si>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</si>
  <si>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</si>
  <si>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</si>
  <si>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</si>
  <si>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</si>
  <si>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</si>
  <si>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</si>
  <si>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</si>
  <si>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</si>
  <si>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</si>
  <si>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</si>
  <si>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</si>
  <si>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</si>
  <si>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</si>
  <si>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</si>
  <si>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</si>
  <si>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</si>
  <si>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</si>
  <si>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</si>
  <si>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</si>
  <si>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</si>
  <si>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</si>
  <si>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</si>
  <si>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</si>
  <si>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</si>
  <si>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</si>
  <si>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</si>
  <si>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</si>
  <si>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</si>
  <si>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</si>
  <si>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</si>
  <si>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</si>
  <si>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</si>
  <si>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</si>
  <si>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</si>
  <si>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</si>
  <si>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</si>
  <si>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</si>
  <si>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</si>
  <si>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</si>
  <si>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</si>
  <si>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</si>
  <si>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</si>
  <si>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</si>
  <si>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</si>
  <si>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</si>
  <si>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</si>
  <si>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</si>
  <si>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</si>
  <si>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</si>
  <si>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</si>
  <si>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</si>
  <si>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</si>
  <si>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</si>
  <si>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</si>
  <si>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</si>
  <si>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</si>
  <si>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</si>
  <si>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</si>
  <si>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</si>
  <si>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</si>
  <si>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</si>
  <si>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</si>
  <si>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</si>
  <si>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</si>
  <si>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</si>
  <si>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</si>
  <si>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</si>
  <si>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</si>
  <si>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</si>
  <si>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</si>
  <si>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</si>
  <si>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</si>
  <si>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</si>
  <si>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</si>
  <si>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</si>
  <si>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</si>
  <si>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</si>
  <si>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</si>
  <si>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</si>
  <si>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</si>
  <si>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</si>
  <si>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</si>
  <si>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</si>
  <si>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</si>
  <si>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</si>
  <si>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</si>
  <si>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</si>
  <si>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</si>
  <si>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</si>
  <si>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</si>
  <si>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</si>
  <si>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</si>
  <si>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</si>
  <si>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</si>
  <si>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</si>
  <si>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</si>
  <si>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</si>
  <si>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</si>
  <si>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</si>
  <si>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</si>
  <si>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</si>
  <si>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</si>
  <si>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</si>
  <si>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</si>
  <si>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</si>
  <si>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</si>
  <si>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</si>
  <si>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</si>
  <si>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</si>
  <si>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</si>
  <si>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</si>
  <si>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</si>
  <si>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</si>
  <si>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</si>
  <si>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</si>
  <si>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</si>
  <si>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</si>
  <si>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</si>
  <si>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</si>
  <si>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</si>
  <si>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</si>
  <si>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</si>
  <si>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</si>
  <si>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</si>
  <si>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</si>
  <si>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</si>
  <si>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</si>
  <si>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</si>
  <si>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</si>
  <si>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</si>
  <si>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</si>
  <si>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</si>
  <si>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</si>
  <si>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</si>
  <si>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</si>
  <si>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</si>
  <si>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</si>
  <si>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</si>
  <si>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</si>
  <si>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</si>
  <si>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</si>
  <si>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</si>
  <si>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</si>
  <si>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</si>
  <si>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</si>
  <si>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</si>
  <si>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</si>
  <si>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</si>
  <si>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</si>
  <si>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</si>
  <si>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</si>
  <si>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</si>
  <si>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</si>
  <si>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</si>
  <si>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</si>
  <si>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</si>
  <si>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</si>
  <si>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</si>
  <si>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</si>
  <si>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</si>
  <si>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</si>
  <si>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</si>
  <si>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</si>
  <si>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</si>
  <si>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</si>
  <si>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</si>
  <si>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</si>
  <si>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</si>
  <si>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</si>
  <si>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</si>
  <si>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</si>
  <si>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</si>
  <si>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</si>
  <si>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</si>
  <si>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</si>
  <si>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</si>
  <si>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</si>
  <si>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</si>
  <si>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</si>
  <si>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</si>
  <si>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</si>
  <si>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</si>
  <si>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</si>
  <si>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</si>
  <si>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</si>
  <si>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</si>
  <si>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</si>
  <si>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</si>
  <si>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</si>
  <si>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</si>
  <si>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</si>
  <si>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</si>
  <si>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</si>
  <si>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</si>
  <si>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</si>
  <si>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</si>
  <si>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</si>
  <si>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</si>
  <si>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</si>
  <si>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</si>
  <si>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</si>
  <si>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</si>
  <si>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</si>
  <si>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</si>
  <si>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</si>
  <si>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</si>
  <si>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</si>
  <si>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</si>
  <si>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</si>
  <si>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</si>
  <si>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</si>
  <si>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</si>
  <si>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</si>
  <si>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</si>
  <si>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</si>
  <si>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</si>
  <si>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</si>
  <si>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</si>
  <si>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</si>
  <si>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</si>
  <si>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</si>
  <si>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</si>
  <si>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</si>
  <si>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</si>
  <si>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</si>
  <si>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</si>
  <si>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</si>
  <si>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</si>
  <si>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</si>
  <si>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</si>
  <si>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</si>
  <si>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</si>
  <si>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</si>
  <si>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</si>
  <si>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</si>
  <si>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</si>
  <si>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</si>
  <si>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</si>
  <si>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</si>
  <si>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</si>
  <si>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</si>
  <si>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</si>
  <si>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</si>
  <si>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</si>
  <si>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</si>
  <si>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</si>
  <si>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</si>
  <si>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</si>
  <si>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</si>
  <si>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</si>
  <si>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</si>
  <si>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</si>
  <si>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</si>
  <si>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</si>
  <si>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</si>
  <si>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</si>
  <si>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</si>
  <si>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</si>
  <si>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</si>
  <si>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</si>
  <si>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</si>
  <si>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</si>
  <si>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</si>
  <si>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</si>
  <si>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</si>
  <si>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</si>
  <si>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</si>
  <si>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</si>
  <si>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</si>
  <si>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</si>
  <si>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</si>
  <si>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</si>
  <si>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</si>
  <si>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</si>
  <si>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</si>
  <si>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</si>
  <si>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</si>
  <si>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</si>
  <si>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</si>
  <si>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</si>
  <si>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</si>
  <si>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</si>
  <si>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</si>
  <si>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</si>
  <si>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</si>
  <si>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</si>
  <si>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</si>
  <si>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</si>
  <si>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</si>
  <si>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</si>
  <si>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</si>
  <si>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</si>
  <si>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</si>
  <si>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</si>
  <si>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</si>
  <si>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</si>
  <si>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</si>
  <si>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</si>
  <si>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</si>
  <si>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</si>
  <si>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</si>
  <si>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</si>
  <si>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</si>
  <si>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</si>
  <si>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</si>
  <si>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</si>
  <si>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</si>
  <si>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</si>
  <si>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</si>
  <si>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</si>
  <si>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</si>
  <si>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</si>
  <si>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</si>
  <si>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</si>
  <si>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</si>
  <si>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</si>
  <si>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</si>
  <si>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</si>
  <si>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</si>
  <si>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</si>
  <si>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</si>
  <si>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</si>
  <si>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</si>
  <si>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</si>
  <si>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</si>
  <si>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</si>
  <si>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</si>
  <si>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</si>
  <si>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</si>
  <si>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</si>
  <si>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</si>
  <si>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</si>
  <si>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</si>
  <si>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</si>
  <si>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</si>
  <si>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</si>
  <si>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</si>
  <si>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</si>
  <si>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</si>
  <si>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</si>
  <si>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</si>
  <si>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</si>
  <si>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</si>
  <si>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</si>
  <si>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</si>
  <si>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</si>
  <si>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</si>
  <si>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</si>
  <si>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</si>
  <si>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</si>
  <si>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</si>
  <si>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</si>
  <si>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</si>
  <si>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</si>
  <si>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</si>
  <si>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</si>
  <si>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</si>
  <si>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</si>
  <si>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</si>
  <si>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</si>
  <si>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</si>
  <si>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</si>
  <si>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</si>
  <si>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</si>
  <si>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</si>
  <si>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</si>
  <si>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</si>
  <si>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</si>
  <si>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</si>
  <si>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</si>
  <si>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</si>
  <si>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</si>
  <si>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</si>
  <si>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</si>
  <si>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</si>
  <si>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</si>
  <si>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</si>
  <si>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</si>
  <si>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</si>
  <si>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</si>
  <si>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</si>
  <si>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</si>
  <si>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</si>
  <si>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</si>
  <si>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</si>
  <si>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</si>
  <si>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</si>
  <si>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</si>
  <si>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</si>
  <si>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</si>
  <si>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</si>
  <si>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</si>
  <si>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</si>
  <si>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</si>
  <si>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</si>
  <si>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</si>
  <si>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</si>
  <si>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</si>
  <si>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</si>
  <si>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</si>
  <si>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</si>
  <si>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</si>
  <si>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</si>
  <si>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</si>
  <si>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</si>
  <si>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</si>
  <si>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</si>
  <si>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</si>
  <si>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</si>
  <si>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</si>
  <si>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</si>
  <si>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</si>
  <si>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</si>
  <si>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</si>
  <si>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</si>
  <si>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</si>
  <si>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</si>
  <si>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</si>
  <si>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</si>
  <si>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</si>
  <si>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</si>
  <si>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</si>
  <si>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</si>
  <si>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</si>
  <si>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</si>
  <si>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</si>
  <si>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</si>
  <si>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</si>
  <si>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</si>
  <si>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</si>
  <si>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</si>
  <si>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</si>
  <si>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</si>
  <si>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</si>
  <si>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</si>
  <si>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</si>
  <si>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</si>
  <si>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</si>
  <si>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</si>
  <si>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</si>
  <si>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</si>
  <si>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</si>
  <si>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</si>
  <si>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</si>
  <si>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</si>
  <si>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</si>
  <si>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</si>
  <si>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</si>
  <si>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</si>
  <si>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</si>
  <si>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</si>
  <si>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</si>
  <si>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</si>
  <si>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</si>
  <si>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</si>
  <si>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</si>
  <si>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</si>
  <si>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</si>
  <si>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</si>
  <si>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</si>
  <si>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</si>
  <si>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</si>
  <si>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</si>
  <si>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</si>
  <si>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</si>
  <si>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</si>
  <si>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</si>
  <si>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</si>
  <si>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</si>
  <si>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</si>
  <si>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</si>
  <si>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</si>
  <si>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</si>
  <si>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</si>
  <si>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</si>
  <si>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</si>
  <si>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</si>
  <si>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</si>
  <si>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</si>
  <si>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</si>
  <si>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</si>
  <si>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</si>
  <si>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</si>
  <si>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</si>
  <si>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</si>
  <si>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</si>
  <si>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</si>
  <si>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</si>
  <si>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</si>
  <si>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</si>
  <si>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</si>
  <si>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</si>
  <si>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</si>
  <si>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</si>
  <si>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</si>
  <si>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</si>
  <si>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</si>
  <si>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</si>
  <si>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</si>
  <si>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</si>
  <si>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</si>
  <si>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</si>
  <si>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</si>
  <si>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</si>
  <si>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</si>
  <si>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</si>
  <si>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</si>
  <si>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</si>
  <si>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</si>
  <si>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</si>
  <si>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</si>
  <si>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</si>
  <si>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</si>
  <si>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</si>
  <si>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</si>
  <si>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</si>
  <si>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</si>
  <si>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</si>
  <si>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</si>
  <si>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</si>
  <si>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</si>
  <si>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</si>
  <si>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</si>
  <si>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</si>
  <si>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</si>
  <si>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</si>
  <si>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</si>
  <si>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</si>
  <si>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</si>
  <si>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</si>
  <si>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</si>
  <si>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</si>
  <si>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</si>
  <si>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</si>
  <si>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</si>
  <si>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</si>
  <si>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</si>
  <si>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</si>
  <si>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</si>
  <si>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</si>
  <si>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</si>
  <si>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</si>
  <si>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</si>
  <si>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</si>
  <si>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</si>
  <si>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</si>
  <si>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</si>
  <si>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</si>
  <si>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</si>
  <si>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</si>
  <si>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</si>
  <si>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</si>
  <si>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</si>
  <si>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</si>
  <si>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</si>
  <si>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</si>
  <si>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</si>
  <si>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</si>
  <si>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</si>
  <si>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</si>
  <si>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</si>
  <si>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</si>
  <si>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</si>
  <si>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</si>
  <si>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</si>
  <si>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</si>
  <si>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</si>
  <si>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</si>
  <si>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</si>
  <si>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</si>
  <si>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</si>
  <si>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</si>
  <si>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</si>
  <si>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</si>
  <si>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</si>
  <si>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</si>
  <si>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</si>
  <si>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</si>
  <si>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</si>
  <si>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</si>
  <si>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</si>
  <si>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</si>
  <si>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</si>
  <si>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</si>
  <si>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</si>
  <si>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</si>
  <si>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</si>
  <si>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</si>
  <si>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</si>
  <si>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</si>
  <si>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</si>
  <si>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</si>
  <si>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</si>
  <si>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</si>
  <si>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</si>
  <si>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</si>
  <si>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</si>
  <si>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</si>
  <si>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</si>
  <si>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</si>
  <si>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</si>
  <si>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</si>
  <si>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</si>
  <si>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</si>
  <si>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</si>
  <si>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</si>
  <si>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</si>
  <si>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</si>
  <si>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</si>
  <si>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</si>
  <si>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</si>
  <si>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</si>
  <si>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</si>
  <si>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</si>
  <si>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</si>
  <si>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</si>
  <si>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</si>
  <si>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</si>
  <si>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</si>
  <si>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</si>
  <si>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</si>
  <si>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</si>
  <si>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</si>
  <si>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</si>
  <si>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</si>
  <si>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</si>
  <si>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</si>
  <si>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</si>
  <si>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</si>
  <si>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</si>
  <si>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</si>
  <si>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</si>
  <si>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</si>
  <si>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</si>
  <si>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</si>
  <si>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</si>
  <si>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</si>
  <si>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</si>
  <si>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</si>
  <si>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</si>
  <si>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</si>
  <si>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</si>
  <si>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</si>
  <si>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</si>
  <si>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</si>
  <si>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</si>
  <si>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</si>
  <si>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</si>
  <si>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</si>
  <si>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</si>
  <si>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</si>
  <si>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</si>
  <si>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</si>
  <si>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</si>
  <si>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</si>
  <si>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</si>
  <si>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</si>
  <si>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</si>
  <si>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</si>
  <si>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</si>
  <si>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</si>
  <si>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</si>
  <si>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</si>
  <si>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</si>
  <si>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</si>
  <si>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</si>
  <si>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</si>
  <si>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</si>
  <si>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</si>
  <si>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</si>
  <si>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</si>
  <si>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</si>
  <si>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</si>
  <si>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</si>
  <si>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</si>
  <si>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</si>
  <si>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</si>
  <si>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</si>
  <si>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</si>
  <si>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</si>
  <si>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</si>
  <si>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</si>
  <si>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</si>
  <si>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</si>
  <si>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</si>
  <si>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</si>
  <si>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</si>
  <si>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</si>
  <si>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</si>
  <si>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</si>
  <si>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</si>
  <si>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</si>
  <si>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</si>
  <si>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</si>
  <si>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</si>
  <si>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</si>
  <si>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</si>
  <si>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</si>
  <si>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</si>
  <si>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</si>
  <si>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</si>
  <si>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</si>
  <si>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</si>
  <si>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</si>
  <si>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</si>
  <si>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</si>
  <si>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</si>
  <si>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</si>
  <si>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</si>
  <si>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</si>
  <si>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</si>
  <si>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</si>
  <si>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</si>
  <si>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</si>
  <si>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</si>
  <si>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</si>
  <si>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</si>
  <si>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</si>
  <si>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</si>
  <si>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</si>
  <si>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</si>
  <si>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</si>
  <si>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</si>
  <si>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</si>
  <si>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</si>
  <si>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</si>
  <si>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</si>
  <si>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</si>
  <si>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</si>
  <si>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</si>
  <si>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</si>
  <si>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</si>
  <si>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</si>
  <si>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</si>
  <si>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</si>
  <si>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</si>
  <si>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</si>
  <si>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</si>
  <si>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</si>
  <si>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</si>
  <si>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</si>
  <si>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</si>
  <si>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</si>
  <si>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</si>
  <si>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</si>
  <si>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</si>
  <si>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</si>
  <si>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</si>
  <si>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</si>
  <si>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</si>
  <si>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</si>
  <si>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</si>
  <si>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</si>
  <si>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</si>
  <si>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</si>
  <si>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</si>
  <si>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</si>
  <si>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</si>
  <si>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</si>
  <si>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</si>
  <si>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</si>
  <si>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</si>
  <si>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</si>
  <si>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</si>
  <si>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</si>
  <si>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</si>
  <si>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</si>
  <si>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</si>
  <si>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</si>
  <si>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</si>
  <si>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</si>
  <si>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</si>
  <si>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</si>
  <si>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</si>
  <si>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</si>
  <si>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</si>
  <si>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</si>
  <si>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</si>
  <si>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</si>
  <si>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</si>
  <si>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</si>
  <si>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</si>
  <si>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</si>
  <si>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</si>
  <si>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</si>
  <si>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</si>
  <si>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</si>
  <si>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</si>
  <si>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</si>
  <si>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</si>
  <si>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</si>
  <si>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</si>
  <si>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</si>
  <si>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</si>
  <si>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</si>
  <si>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</si>
  <si>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</si>
  <si>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</si>
  <si>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</si>
  <si>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</si>
  <si>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</si>
  <si>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</si>
  <si>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</si>
  <si>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</si>
  <si>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</si>
  <si>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</si>
  <si>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</si>
  <si>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</si>
  <si>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</si>
  <si>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</si>
  <si>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</si>
  <si>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</si>
  <si>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</si>
  <si>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</si>
  <si>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</si>
  <si>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</si>
  <si>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</si>
  <si>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</si>
  <si>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</si>
  <si>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</si>
  <si>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</si>
  <si>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</si>
  <si>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</si>
  <si>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</si>
  <si>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</si>
  <si>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</si>
  <si>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</si>
  <si>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</si>
  <si>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</si>
  <si>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</si>
  <si>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</si>
  <si>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</si>
  <si>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</si>
  <si>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</si>
  <si>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</si>
  <si>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</si>
  <si>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</si>
  <si>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</si>
  <si>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</si>
  <si>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</si>
  <si>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</si>
  <si>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</si>
  <si>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</si>
  <si>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</si>
  <si>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</si>
  <si>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</si>
  <si>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</si>
  <si>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</si>
  <si>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</si>
  <si>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</si>
  <si>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</si>
  <si>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</si>
  <si>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</si>
  <si>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</si>
  <si>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</si>
  <si>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</si>
  <si>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</si>
  <si>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</si>
  <si>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</si>
  <si>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</si>
  <si>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</si>
  <si>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</si>
  <si>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</si>
  <si>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</si>
  <si>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</si>
  <si>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</si>
  <si>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</si>
  <si>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</si>
  <si>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</si>
  <si>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</si>
  <si>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</si>
  <si>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</si>
  <si>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</si>
  <si>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</si>
  <si>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</si>
  <si>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</si>
  <si>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</si>
  <si>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</si>
  <si>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</si>
  <si>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</si>
  <si>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</si>
  <si>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</si>
  <si>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</si>
  <si>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</si>
  <si>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</si>
  <si>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</si>
  <si>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</si>
  <si>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</si>
  <si>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</si>
  <si>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</si>
  <si>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</si>
  <si>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</si>
  <si>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</si>
  <si>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</si>
  <si>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</si>
  <si>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</si>
  <si>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</si>
  <si>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</si>
  <si>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</si>
  <si>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</si>
  <si>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</si>
  <si>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</si>
  <si>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</si>
  <si>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</si>
  <si>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</si>
  <si>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</si>
  <si>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</si>
  <si>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</si>
  <si>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</si>
  <si>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</si>
  <si>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</si>
  <si>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</si>
  <si>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</si>
  <si>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</si>
  <si>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</si>
  <si>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</si>
  <si>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</si>
  <si>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</si>
  <si>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</si>
  <si>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</si>
  <si>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</si>
  <si>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</si>
  <si>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</si>
  <si>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</si>
  <si>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</si>
  <si>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</si>
  <si>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</si>
  <si>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</si>
  <si>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</si>
  <si>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</si>
  <si>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</si>
  <si>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</si>
  <si>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</si>
  <si>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</si>
  <si>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</si>
  <si>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</si>
  <si>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</si>
  <si>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</si>
  <si>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</si>
  <si>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</si>
  <si>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</si>
  <si>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</si>
  <si>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</si>
  <si>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</si>
  <si>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</si>
  <si>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</si>
  <si>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</si>
  <si>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</si>
  <si>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</si>
  <si>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</si>
  <si>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</si>
  <si>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</si>
  <si>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</si>
  <si>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</si>
  <si>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</si>
  <si>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</si>
  <si>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</si>
  <si>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</si>
  <si>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</si>
  <si>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</si>
  <si>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</si>
  <si>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</si>
  <si>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</si>
  <si>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</si>
  <si>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</si>
  <si>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</si>
  <si>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</si>
  <si>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</si>
  <si>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</si>
  <si>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</si>
  <si>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</si>
  <si>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</si>
  <si>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</si>
  <si>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</si>
  <si>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</si>
  <si>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</si>
  <si>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</si>
  <si>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</si>
  <si>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</si>
  <si>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</si>
  <si>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</si>
  <si>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</si>
  <si>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</si>
  <si>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</si>
  <si>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</si>
  <si>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</si>
  <si>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</si>
  <si>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</si>
  <si>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</si>
  <si>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</si>
  <si>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</si>
  <si>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</si>
  <si>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</si>
  <si>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</si>
  <si>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</si>
  <si>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</si>
  <si>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</si>
  <si>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</si>
  <si>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</si>
  <si>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</si>
  <si>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</si>
  <si>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</si>
  <si>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</si>
  <si>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</si>
  <si>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</si>
  <si>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</si>
  <si>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</si>
  <si>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</si>
  <si>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</si>
  <si>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</si>
  <si>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</si>
  <si>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</si>
  <si>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</si>
  <si>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</si>
  <si>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</si>
  <si>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</si>
  <si>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</si>
  <si>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</si>
  <si>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</si>
  <si>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</si>
  <si>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</si>
  <si>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</si>
  <si>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</si>
  <si>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</si>
  <si>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</si>
  <si>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</si>
  <si>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</si>
  <si>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</si>
  <si>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</si>
  <si>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</si>
  <si>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</si>
  <si>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</si>
  <si>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</si>
  <si>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</si>
  <si>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</si>
  <si>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</si>
  <si>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</si>
  <si>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</si>
  <si>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</si>
  <si>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</si>
  <si>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</si>
  <si>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</si>
  <si>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</si>
  <si>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</si>
  <si>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</si>
  <si>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</si>
  <si>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</si>
  <si>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</si>
  <si>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</si>
  <si>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</si>
  <si>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</si>
  <si>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</si>
  <si>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</si>
  <si>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</si>
  <si>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</si>
  <si>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</si>
  <si>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</si>
  <si>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</si>
  <si>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</si>
  <si>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</si>
  <si>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</si>
  <si>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</si>
  <si>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</si>
  <si>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</si>
  <si>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</si>
  <si>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</si>
  <si>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</si>
  <si>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</si>
  <si>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</si>
  <si>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</si>
  <si>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</si>
  <si>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</si>
  <si>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</si>
  <si>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</si>
  <si>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</si>
  <si>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</si>
  <si>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</si>
  <si>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</si>
  <si>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</si>
  <si>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</si>
  <si>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</si>
  <si>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</si>
  <si>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</si>
  <si>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</si>
  <si>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</si>
  <si>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</si>
  <si>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</si>
  <si>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</si>
  <si>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</si>
  <si>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</si>
  <si>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</si>
  <si>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</si>
  <si>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</si>
  <si>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</si>
  <si>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</si>
  <si>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</si>
  <si>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</si>
  <si>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</si>
  <si>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</si>
  <si>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</si>
  <si>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</si>
  <si>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</si>
  <si>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</si>
  <si>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</si>
  <si>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</si>
  <si>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</si>
  <si>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</si>
  <si>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</si>
  <si>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</si>
  <si>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</si>
  <si>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</si>
  <si>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</si>
  <si>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</si>
  <si>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</si>
  <si>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</si>
  <si>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</si>
  <si>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</si>
  <si>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</si>
  <si>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</si>
  <si>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</si>
  <si>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</si>
  <si>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</si>
  <si>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</si>
  <si>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</si>
  <si>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</si>
  <si>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</si>
  <si>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</si>
  <si>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</si>
  <si>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</si>
  <si>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</si>
  <si>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</si>
  <si>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</si>
  <si>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</si>
  <si>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</si>
  <si>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</si>
  <si>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</si>
  <si>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</si>
  <si>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</si>
  <si>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</si>
  <si>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</si>
  <si>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</si>
  <si>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</si>
  <si>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</si>
  <si>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</si>
  <si>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</si>
  <si>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</si>
  <si>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</si>
  <si>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</si>
  <si>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</si>
  <si>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</si>
  <si>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</si>
  <si>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</si>
  <si>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</si>
  <si>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</si>
  <si>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</si>
  <si>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</si>
  <si>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</si>
  <si>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</si>
  <si>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</si>
  <si>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</si>
  <si>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</si>
  <si>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</si>
  <si>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</si>
  <si>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</si>
  <si>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</si>
  <si>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</si>
  <si>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</si>
  <si>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</si>
  <si>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</si>
  <si>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</si>
  <si>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</si>
  <si>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</si>
  <si>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</si>
  <si>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</si>
  <si>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</si>
  <si>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</si>
  <si>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</si>
  <si>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</si>
  <si>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</si>
  <si>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</si>
  <si>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</si>
  <si>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</si>
  <si>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</si>
  <si>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</si>
  <si>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</si>
  <si>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</si>
  <si>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</si>
  <si>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</si>
  <si>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</si>
  <si>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</si>
  <si>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</si>
  <si>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</si>
  <si>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</si>
  <si>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</si>
  <si>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</si>
  <si>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</si>
  <si>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</si>
  <si>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</si>
  <si>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</si>
  <si>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</si>
  <si>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</si>
  <si>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</si>
  <si>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</si>
  <si>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</si>
  <si>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</si>
  <si>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</si>
  <si>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</si>
  <si>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</si>
  <si>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</si>
  <si>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</si>
  <si>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</si>
  <si>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</si>
  <si>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</si>
  <si>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</si>
  <si>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</si>
  <si>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</si>
  <si>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</si>
  <si>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</si>
  <si>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</si>
  <si>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</si>
  <si>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</si>
  <si>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</si>
  <si>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</si>
  <si>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</si>
  <si>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</si>
  <si>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</si>
  <si>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</si>
  <si>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</si>
  <si>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</si>
  <si>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</si>
  <si>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</si>
  <si>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</si>
  <si>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</si>
  <si>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</si>
  <si>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</si>
  <si>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</si>
  <si>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</si>
  <si>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</si>
  <si>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</si>
  <si>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</si>
  <si>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</si>
  <si>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</si>
  <si>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</si>
  <si>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</si>
  <si>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</si>
  <si>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</si>
  <si>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</si>
  <si>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</si>
  <si>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</si>
  <si>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</si>
  <si>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</si>
  <si>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</si>
  <si>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</si>
  <si>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</si>
  <si>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</si>
  <si>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</si>
  <si>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</si>
  <si>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</si>
  <si>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</si>
  <si>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</si>
  <si>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</si>
  <si>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</si>
  <si>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</si>
  <si>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</si>
  <si>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</si>
  <si>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</si>
  <si>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</si>
  <si>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</si>
  <si>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</si>
  <si>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</si>
  <si>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</si>
  <si>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</si>
  <si>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</si>
  <si>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</si>
  <si>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</si>
  <si>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</si>
  <si>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</si>
  <si>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</si>
  <si>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</si>
  <si>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</si>
  <si>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</si>
  <si>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</si>
  <si>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</si>
  <si>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</si>
  <si>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</si>
  <si>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</si>
  <si>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</si>
  <si>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</si>
  <si>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</si>
  <si>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</si>
  <si>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</si>
  <si>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</si>
  <si>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</si>
  <si>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</si>
  <si>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</si>
  <si>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</si>
  <si>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</si>
  <si>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</si>
  <si>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</si>
  <si>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</si>
  <si>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</si>
  <si>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</si>
  <si>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</si>
  <si>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</si>
  <si>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</si>
  <si>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</si>
  <si>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</si>
  <si>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</si>
  <si>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</si>
  <si>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</si>
  <si>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</si>
  <si>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</si>
  <si>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</si>
  <si>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</si>
  <si>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</si>
  <si>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</si>
  <si>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</si>
  <si>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</si>
  <si>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</si>
  <si>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</si>
  <si>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</si>
  <si>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</si>
  <si>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</si>
  <si>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</si>
  <si>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</si>
  <si>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</si>
  <si>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</si>
  <si>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</si>
  <si>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</si>
  <si>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</si>
  <si>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</si>
  <si>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</si>
  <si>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</si>
  <si>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</si>
  <si>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</si>
  <si>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</si>
  <si>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</si>
  <si>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</si>
  <si>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</si>
  <si>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</si>
  <si>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</si>
  <si>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</si>
  <si>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</si>
  <si>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</si>
  <si>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</si>
  <si>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</si>
  <si>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</si>
  <si>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</si>
  <si>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</si>
  <si>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</si>
  <si>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</si>
  <si>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</si>
  <si>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</si>
  <si>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</si>
  <si>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</si>
  <si>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</si>
  <si>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</si>
  <si>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</si>
  <si>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</si>
  <si>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</si>
  <si>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</si>
  <si>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</si>
  <si>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</si>
  <si>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</si>
  <si>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</si>
  <si>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</si>
  <si>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</si>
  <si>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</si>
  <si>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</si>
  <si>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</si>
  <si>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</si>
  <si>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</si>
  <si>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</si>
  <si>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</si>
  <si>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</si>
  <si>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</si>
  <si>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</si>
  <si>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</si>
  <si>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</si>
  <si>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</si>
  <si>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</si>
  <si>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</si>
  <si>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</si>
  <si>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</si>
  <si>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</si>
  <si>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</si>
  <si>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</si>
  <si>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</si>
  <si>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</si>
  <si>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</si>
  <si>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</si>
  <si>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</si>
  <si>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</si>
  <si>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</si>
  <si>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</si>
  <si>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</si>
  <si>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</si>
  <si>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</si>
  <si>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</si>
  <si>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</si>
  <si>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</si>
  <si>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</si>
  <si>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</si>
  <si>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</si>
  <si>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</si>
  <si>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</si>
  <si>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</si>
  <si>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</si>
  <si>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</si>
  <si>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</si>
  <si>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</si>
  <si>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</si>
  <si>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</si>
  <si>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</si>
  <si>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</si>
  <si>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</si>
  <si>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</si>
  <si>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</si>
  <si>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</si>
  <si>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</si>
  <si>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</si>
  <si>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</si>
  <si>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</si>
  <si>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</si>
  <si>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</si>
  <si>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</si>
  <si>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</si>
  <si>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</si>
  <si>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</si>
  <si>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</si>
  <si>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</si>
  <si>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</si>
  <si>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</si>
  <si>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</si>
  <si>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</si>
  <si>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</si>
  <si>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</si>
  <si>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</si>
  <si>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</si>
  <si>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</si>
  <si>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</si>
  <si>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</si>
  <si>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</si>
  <si>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</si>
  <si>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</si>
  <si>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</si>
  <si>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</si>
  <si>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</si>
  <si>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</si>
  <si>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</si>
  <si>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</si>
  <si>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</si>
  <si>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</si>
  <si>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</si>
  <si>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</si>
  <si>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</si>
  <si>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</si>
  <si>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</si>
  <si>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</si>
  <si>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</si>
  <si>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</si>
  <si>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</si>
  <si>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</si>
  <si>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</si>
  <si>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</si>
  <si>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</si>
  <si>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</si>
  <si>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</si>
  <si>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</si>
  <si>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</si>
  <si>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</si>
  <si>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</si>
  <si>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</si>
  <si>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</si>
  <si>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</si>
  <si>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</si>
  <si>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</si>
  <si>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</si>
  <si>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</si>
  <si>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</si>
  <si>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</si>
  <si>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</si>
  <si>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</si>
  <si>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</si>
  <si>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</si>
  <si>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</si>
  <si>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</si>
  <si>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</si>
  <si>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</si>
  <si>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</si>
  <si>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</si>
  <si>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</si>
  <si>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</si>
  <si>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</si>
  <si>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</si>
  <si>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</si>
  <si>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</si>
  <si>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</si>
  <si>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</si>
  <si>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</si>
  <si>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</si>
  <si>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</si>
  <si>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</si>
  <si>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</si>
  <si>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</si>
  <si>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</si>
  <si>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</si>
  <si>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</si>
  <si>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</si>
  <si>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</si>
  <si>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</si>
  <si>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</si>
  <si>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</si>
  <si>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</si>
  <si>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</si>
  <si>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</si>
  <si>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</si>
  <si>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</si>
  <si>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</si>
  <si>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</si>
  <si>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</si>
  <si>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</si>
  <si>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</si>
  <si>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</si>
  <si>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</si>
  <si>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</si>
  <si>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</si>
  <si>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</si>
  <si>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</si>
  <si>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</si>
  <si>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</si>
  <si>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</si>
  <si>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</si>
  <si>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</si>
  <si>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</si>
  <si>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</si>
  <si>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</si>
  <si>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</si>
  <si>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</si>
  <si>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</si>
  <si>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</si>
  <si>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</si>
  <si>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</si>
  <si>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</si>
  <si>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</si>
  <si>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</si>
  <si>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</si>
  <si>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</si>
  <si>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</si>
  <si>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</si>
  <si>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</si>
  <si>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</si>
  <si>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</si>
  <si>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</si>
  <si>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</si>
  <si>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</si>
  <si>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</si>
  <si>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</si>
  <si>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</si>
  <si>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</si>
  <si>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</si>
  <si>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</si>
  <si>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</si>
  <si>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</si>
  <si>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</si>
  <si>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</si>
  <si>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</si>
  <si>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</si>
  <si>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</si>
  <si>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</si>
  <si>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</si>
  <si>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</si>
  <si>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</si>
  <si>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</si>
  <si>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</si>
  <si>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</si>
  <si>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</si>
  <si>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</si>
  <si>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</si>
  <si>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</si>
  <si>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</si>
  <si>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</si>
  <si>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</si>
  <si>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</si>
  <si>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</si>
  <si>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</si>
  <si>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</si>
  <si>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</si>
  <si>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</si>
  <si>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</si>
  <si>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</si>
  <si>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</si>
  <si>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</si>
  <si>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</si>
  <si>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</si>
  <si>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</si>
  <si>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</si>
  <si>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</si>
  <si>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</si>
  <si>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</si>
  <si>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</si>
  <si>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</si>
  <si>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</si>
  <si>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</si>
  <si>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</si>
  <si>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</si>
  <si>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</si>
  <si>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</si>
  <si>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</si>
  <si>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</si>
  <si>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</si>
  <si>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</si>
  <si>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</si>
  <si>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</si>
  <si>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</si>
  <si>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</si>
  <si>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</si>
  <si>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</si>
  <si>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</si>
  <si>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</si>
  <si>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</si>
  <si>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</si>
  <si>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</si>
  <si>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</si>
  <si>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</si>
  <si>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</si>
  <si>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</si>
  <si>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</si>
  <si>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</si>
  <si>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</si>
  <si>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</si>
  <si>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</si>
  <si>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</si>
  <si>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</si>
  <si>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</si>
  <si>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</si>
  <si>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</si>
  <si>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</si>
  <si>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</si>
  <si>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</si>
  <si>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</si>
  <si>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</si>
  <si>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</si>
  <si>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</si>
  <si>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</si>
  <si>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</si>
  <si>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</si>
  <si>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</si>
  <si>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</si>
  <si>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</si>
  <si>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</si>
  <si>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</si>
  <si>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</si>
  <si>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</si>
  <si>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</si>
  <si>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</si>
  <si>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</si>
  <si>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</si>
  <si>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</si>
  <si>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</si>
  <si>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</si>
  <si>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</si>
  <si>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</si>
  <si>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</si>
  <si>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</si>
  <si>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</si>
  <si>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</si>
  <si>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</si>
  <si>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</si>
  <si>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</si>
  <si>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</si>
  <si>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</si>
  <si>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</si>
  <si>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</si>
  <si>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</si>
  <si>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</si>
  <si>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</si>
  <si>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</si>
  <si>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</si>
  <si>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</si>
  <si>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</si>
  <si>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</si>
  <si>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</si>
  <si>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</si>
  <si>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</si>
  <si>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</si>
  <si>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</si>
  <si>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</si>
  <si>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</si>
  <si>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</si>
  <si>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</si>
  <si>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</si>
  <si>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</si>
  <si>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</si>
  <si>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</si>
  <si>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</si>
  <si>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</si>
  <si>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</si>
  <si>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</si>
  <si>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</si>
  <si>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</si>
  <si>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</si>
  <si>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</si>
  <si>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</si>
  <si>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</si>
  <si>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</si>
  <si>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</si>
  <si>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</si>
  <si>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</si>
  <si>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</si>
  <si>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</si>
  <si>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</si>
  <si>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</si>
  <si>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</si>
  <si>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</si>
  <si>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</si>
  <si>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</si>
  <si>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</si>
  <si>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</si>
  <si>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</si>
  <si>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</si>
  <si>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</si>
  <si>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</si>
  <si>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</si>
  <si>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</si>
  <si>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</si>
  <si>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</si>
  <si>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</si>
  <si>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</si>
  <si>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</si>
  <si>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</si>
  <si>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</si>
  <si>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</si>
  <si>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</si>
  <si>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</si>
  <si>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</si>
  <si>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</si>
  <si>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</si>
  <si>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</si>
  <si>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</si>
  <si>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</si>
  <si>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</si>
  <si>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</si>
  <si>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</si>
  <si>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</si>
  <si>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</si>
  <si>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</si>
  <si>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</si>
  <si>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</si>
  <si>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</si>
  <si>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</si>
  <si>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</si>
  <si>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</si>
  <si>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</si>
  <si>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</si>
  <si>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</si>
  <si>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</si>
  <si>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</si>
  <si>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</si>
  <si>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</si>
  <si>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</si>
  <si>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</si>
  <si>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</si>
  <si>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</si>
  <si>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</si>
  <si>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</si>
  <si>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</si>
  <si>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</si>
  <si>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</si>
  <si>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</si>
  <si>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</si>
  <si>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</si>
  <si>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</si>
  <si>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</si>
  <si>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</si>
  <si>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</si>
  <si>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</si>
  <si>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</si>
  <si>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</si>
  <si>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</si>
  <si>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</si>
  <si>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</si>
  <si>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</si>
  <si>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</si>
  <si>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</si>
  <si>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</si>
  <si>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</si>
  <si>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</si>
  <si>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</si>
  <si>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</si>
  <si>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</si>
  <si>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</si>
  <si>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</si>
  <si>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</si>
  <si>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</si>
  <si>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</si>
  <si>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</si>
  <si>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</si>
  <si>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</si>
  <si>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</si>
  <si>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</si>
  <si>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</si>
  <si>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</si>
  <si>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</si>
  <si>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</si>
  <si>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</si>
  <si>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</si>
  <si>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</si>
  <si>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</si>
  <si>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</si>
  <si>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</si>
  <si>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</si>
  <si>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</si>
  <si>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</si>
  <si>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</si>
  <si>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</si>
  <si>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</si>
  <si>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</si>
  <si>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</si>
  <si>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</si>
  <si>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</si>
  <si>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</si>
  <si>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</si>
  <si>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</si>
  <si>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</si>
  <si>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</si>
  <si>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</si>
  <si>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</si>
  <si>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</si>
  <si>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</si>
  <si>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</si>
  <si>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</si>
  <si>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</si>
  <si>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</si>
  <si>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</si>
  <si>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</si>
  <si>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</si>
  <si>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</si>
  <si>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</si>
  <si>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</si>
  <si>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</si>
  <si>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</si>
  <si>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</si>
  <si>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</si>
  <si>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</si>
  <si>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</si>
  <si>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</si>
  <si>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</si>
  <si>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</si>
  <si>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</si>
  <si>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</si>
  <si>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</si>
  <si>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</si>
  <si>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</si>
  <si>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</si>
  <si>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</si>
  <si>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</si>
  <si>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</si>
  <si>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</si>
  <si>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</si>
  <si>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</si>
  <si>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</si>
  <si>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</si>
  <si>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</si>
  <si>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</si>
  <si>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</si>
  <si>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</si>
  <si>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</si>
  <si>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</si>
  <si>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</si>
  <si>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</si>
  <si>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</si>
  <si>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</si>
  <si>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</si>
  <si>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</si>
  <si>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</si>
  <si>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</si>
  <si>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</si>
  <si>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</si>
  <si>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</si>
  <si>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</si>
  <si>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</si>
  <si>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</si>
  <si>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</si>
  <si>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</si>
  <si>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</si>
  <si>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</si>
  <si>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</si>
  <si>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</si>
  <si>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</si>
  <si>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</si>
  <si>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</si>
  <si>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</si>
  <si>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</si>
  <si>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</si>
  <si>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</si>
  <si>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</si>
  <si>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</si>
  <si>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</si>
  <si>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</si>
  <si>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</si>
  <si>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</si>
  <si>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</si>
  <si>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</si>
  <si>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</si>
  <si>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</si>
  <si>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</si>
  <si>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</si>
  <si>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</si>
  <si>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</si>
  <si>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</si>
  <si>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</si>
  <si>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</si>
  <si>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</si>
  <si>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</si>
  <si>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</si>
  <si>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</si>
  <si>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</si>
  <si>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</si>
  <si>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</si>
  <si>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</si>
  <si>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</si>
  <si>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</si>
  <si>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</si>
  <si>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</si>
  <si>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</si>
  <si>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</si>
  <si>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</si>
  <si>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</si>
  <si>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</si>
  <si>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</si>
  <si>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</si>
  <si>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</si>
  <si>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</si>
  <si>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</si>
  <si>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</si>
  <si>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</si>
  <si>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</si>
  <si>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</si>
  <si>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</si>
  <si>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</si>
  <si>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</si>
  <si>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</si>
  <si>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</si>
  <si>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</si>
  <si>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</si>
  <si>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</si>
  <si>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</si>
  <si>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</si>
  <si>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</si>
  <si>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</si>
  <si>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</si>
  <si>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</si>
  <si>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</si>
  <si>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</si>
  <si>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</si>
  <si>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</si>
  <si>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</si>
  <si>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</si>
  <si>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</si>
  <si>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</si>
  <si>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</si>
  <si>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</si>
  <si>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</si>
  <si>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</si>
  <si>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</si>
  <si>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</si>
  <si>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</si>
  <si>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</si>
  <si>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</si>
  <si>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</si>
  <si>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</si>
  <si>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</si>
  <si>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</si>
  <si>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</si>
  <si>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</si>
  <si>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</si>
  <si>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</si>
  <si>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</si>
  <si>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</si>
  <si>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</si>
  <si>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</si>
  <si>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</si>
  <si>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</si>
  <si>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</si>
  <si>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</si>
  <si>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</si>
  <si>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</si>
  <si>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</si>
  <si>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</si>
  <si>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</si>
  <si>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</si>
  <si>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</si>
  <si>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</si>
  <si>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</si>
  <si>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</si>
  <si>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</si>
  <si>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</si>
  <si>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</si>
  <si>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</si>
  <si>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</si>
  <si>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</si>
  <si>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</si>
  <si>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</si>
  <si>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</si>
  <si>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</si>
  <si>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</si>
  <si>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</si>
  <si>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</si>
  <si>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</si>
  <si>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</si>
  <si>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</si>
  <si>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</si>
  <si>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</si>
  <si>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</si>
  <si>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</si>
  <si>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</si>
  <si>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</si>
  <si>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</si>
  <si>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</si>
  <si>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</si>
  <si>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</si>
  <si>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</si>
  <si>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</si>
  <si>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</si>
  <si>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</si>
  <si>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</si>
  <si>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</si>
  <si>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</si>
  <si>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</si>
  <si>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</si>
  <si>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</si>
  <si>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</si>
  <si>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</si>
  <si>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</si>
  <si>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</si>
  <si>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</si>
  <si>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</si>
  <si>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</si>
  <si>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</si>
  <si>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</si>
  <si>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</si>
  <si>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</si>
  <si>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</si>
  <si>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</si>
  <si>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</si>
  <si>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</si>
  <si>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</si>
  <si>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</si>
  <si>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</si>
  <si>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</si>
  <si>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</si>
  <si>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</si>
  <si>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</si>
  <si>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</si>
  <si>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</si>
  <si>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</si>
  <si>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</si>
  <si>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</si>
  <si>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</si>
  <si>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</si>
  <si>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</si>
  <si>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</si>
  <si>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</si>
  <si>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</si>
  <si>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</si>
  <si>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</si>
  <si>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</si>
  <si>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</si>
  <si>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</si>
  <si>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</si>
  <si>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</si>
  <si>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</si>
  <si>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</si>
  <si>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</si>
  <si>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</si>
  <si>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</si>
  <si>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</si>
  <si>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</si>
  <si>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</si>
  <si>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</si>
  <si>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</si>
  <si>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</si>
  <si>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</si>
  <si>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</si>
  <si>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</si>
  <si>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</si>
  <si>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</si>
  <si>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</si>
  <si>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</si>
  <si>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</si>
  <si>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</si>
  <si>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</si>
  <si>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</si>
  <si>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</si>
  <si>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</si>
  <si>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</si>
  <si>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</si>
  <si>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</si>
  <si>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</si>
  <si>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</si>
  <si>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</si>
  <si>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</si>
  <si>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</si>
  <si>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</si>
  <si>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</si>
  <si>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</si>
  <si>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</si>
  <si>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</si>
  <si>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</si>
  <si>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</si>
  <si>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</si>
  <si>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</si>
  <si>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</si>
  <si>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</si>
  <si>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</si>
  <si>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</si>
  <si>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</si>
  <si>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</si>
  <si>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</si>
  <si>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</si>
  <si>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</si>
  <si>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</si>
  <si>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</si>
  <si>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</si>
  <si>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</si>
  <si>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</si>
  <si>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</si>
  <si>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</si>
  <si>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</si>
  <si>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</si>
  <si>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</si>
  <si>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</si>
  <si>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</si>
  <si>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</si>
  <si>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</si>
  <si>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</si>
  <si>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</si>
  <si>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</si>
  <si>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</si>
  <si>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</si>
  <si>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</si>
  <si>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</si>
  <si>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</si>
  <si>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</si>
  <si>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</si>
  <si>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</si>
  <si>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</si>
  <si>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</si>
  <si>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</si>
  <si>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</si>
  <si>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</si>
  <si>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</si>
  <si>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</si>
  <si>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</si>
  <si>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</si>
  <si>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</si>
  <si>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</si>
  <si>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</si>
  <si>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</si>
  <si>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</si>
  <si>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</si>
  <si>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</si>
  <si>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</si>
  <si>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</si>
  <si>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</si>
  <si>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</si>
  <si>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</si>
  <si>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</si>
  <si>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</si>
  <si>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</si>
  <si>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</si>
  <si>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</si>
  <si>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</si>
  <si>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</si>
  <si>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</si>
  <si>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</si>
  <si>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</si>
  <si>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</si>
  <si>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</si>
  <si>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</si>
  <si>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</si>
  <si>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</si>
  <si>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</si>
  <si>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</si>
  <si>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</si>
  <si>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</si>
  <si>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</si>
  <si>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</si>
  <si>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</si>
  <si>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</si>
  <si>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</si>
  <si>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</si>
  <si>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</si>
  <si>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</si>
  <si>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</si>
  <si>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</si>
  <si>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</si>
  <si>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</si>
  <si>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</si>
  <si>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</si>
  <si>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</si>
  <si>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</si>
  <si>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</si>
  <si>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</si>
  <si>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</si>
  <si>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</si>
  <si>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</si>
  <si>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</si>
  <si>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</si>
  <si>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</si>
  <si>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</si>
  <si>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</si>
  <si>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</si>
  <si>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</si>
  <si>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</si>
  <si>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</si>
  <si>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</si>
  <si>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</si>
  <si>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</si>
  <si>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</si>
  <si>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</si>
  <si>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</si>
  <si>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</si>
  <si>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</si>
  <si>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</si>
  <si>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</si>
  <si>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</si>
  <si>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</si>
  <si>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</si>
  <si>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</si>
  <si>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</si>
  <si>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</si>
  <si>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</si>
  <si>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</si>
  <si>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</si>
  <si>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</si>
  <si>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</si>
  <si>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</si>
  <si>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</si>
  <si>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</si>
  <si>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</si>
  <si>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</si>
  <si>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</si>
  <si>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</si>
  <si>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</si>
  <si>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</si>
  <si>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</si>
  <si>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</si>
  <si>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</si>
  <si>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</si>
  <si>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</si>
  <si>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</si>
  <si>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</si>
  <si>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</si>
  <si>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</si>
  <si>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</si>
  <si>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</si>
  <si>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</si>
  <si>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</si>
  <si>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</si>
  <si>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</si>
  <si>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</si>
  <si>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</si>
  <si>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</si>
  <si>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</si>
  <si>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</si>
  <si>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</si>
  <si>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</si>
  <si>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</si>
  <si>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</si>
  <si>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</si>
  <si>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</si>
  <si>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</si>
  <si>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</si>
  <si>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</si>
  <si>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</si>
  <si>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</si>
  <si>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</si>
  <si>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</si>
  <si>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</si>
  <si>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</si>
  <si>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</si>
  <si>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</si>
  <si>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</si>
  <si>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</si>
  <si>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</si>
  <si>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</si>
  <si>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</si>
  <si>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</si>
  <si>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</si>
  <si>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</si>
  <si>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</si>
  <si>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</si>
  <si>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</si>
  <si>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</si>
  <si>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</si>
  <si>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</si>
  <si>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</si>
  <si>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</si>
  <si>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</si>
  <si>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</si>
  <si>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</si>
  <si>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</si>
  <si>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</si>
  <si>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</si>
  <si>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</si>
  <si>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</si>
  <si>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</si>
  <si>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</si>
  <si>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</si>
  <si>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</si>
  <si>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</si>
  <si>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</si>
  <si>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</si>
  <si>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</si>
  <si>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</si>
  <si>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</si>
  <si>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</si>
  <si>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</si>
  <si>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</si>
  <si>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</si>
  <si>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</si>
  <si>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</si>
  <si>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</si>
  <si>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</si>
  <si>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</si>
  <si>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</si>
  <si>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</si>
  <si>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</si>
  <si>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</si>
  <si>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</si>
  <si>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</si>
  <si>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</si>
  <si>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</si>
  <si>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</si>
  <si>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</si>
  <si>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</si>
  <si>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</si>
  <si>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</si>
  <si>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</si>
  <si>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</si>
  <si>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</si>
  <si>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</si>
  <si>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</si>
  <si>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</si>
  <si>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</si>
  <si>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</si>
  <si>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</si>
  <si>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</si>
  <si>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</si>
  <si>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</si>
  <si>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</si>
  <si>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</si>
  <si>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</si>
  <si>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</si>
  <si>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</si>
  <si>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</si>
  <si>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</si>
  <si>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</si>
  <si>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</si>
  <si>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</si>
  <si>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</si>
  <si>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</si>
  <si>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</si>
  <si>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</si>
  <si>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</si>
  <si>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</si>
  <si>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</si>
  <si>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</si>
  <si>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</si>
  <si>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</si>
  <si>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</si>
  <si>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</si>
  <si>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</si>
  <si>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</si>
  <si>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</si>
  <si>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</si>
  <si>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</si>
  <si>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</si>
  <si>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</si>
  <si>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</si>
  <si>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</si>
  <si>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</si>
  <si>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</si>
  <si>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</si>
  <si>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</si>
  <si>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</si>
  <si>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</si>
  <si>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</si>
  <si>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</si>
  <si>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</si>
  <si>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</si>
  <si>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</si>
  <si>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</si>
  <si>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</si>
  <si>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</si>
  <si>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</si>
  <si>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</si>
  <si>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</si>
  <si>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</si>
  <si>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</si>
  <si>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</si>
  <si>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</si>
  <si>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</si>
  <si>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</si>
  <si>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</si>
  <si>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</si>
  <si>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</si>
  <si>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</si>
  <si>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</si>
  <si>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</si>
  <si>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</si>
  <si>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</si>
  <si>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</si>
  <si>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</si>
  <si>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</si>
  <si>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</si>
  <si>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</si>
  <si>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</si>
  <si>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</si>
  <si>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</si>
  <si>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</si>
  <si>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</si>
  <si>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</si>
  <si>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</si>
  <si>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</si>
  <si>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</si>
  <si>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</si>
  <si>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</si>
  <si>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</si>
  <si>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</si>
  <si>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</si>
  <si>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</si>
  <si>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</si>
  <si>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</si>
  <si>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</si>
  <si>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</si>
  <si>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</si>
  <si>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</si>
  <si>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</si>
  <si>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</si>
  <si>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</si>
  <si>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</si>
  <si>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</si>
  <si>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</si>
  <si>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</si>
  <si>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</si>
  <si>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</si>
  <si>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</si>
  <si>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</si>
  <si>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</si>
  <si>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</si>
  <si>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</si>
  <si>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</si>
  <si>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</si>
  <si>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</si>
  <si>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</si>
  <si>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</si>
  <si>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</si>
  <si>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</si>
  <si>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</si>
  <si>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</si>
  <si>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</si>
  <si>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</si>
  <si>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</si>
  <si>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</si>
  <si>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</si>
  <si>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</si>
  <si>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</si>
  <si>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</si>
  <si>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</si>
  <si>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</si>
  <si>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</si>
  <si>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</si>
  <si>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</si>
  <si>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</si>
  <si>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</si>
  <si>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</si>
  <si>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</si>
  <si>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</si>
  <si>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</si>
  <si>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</si>
  <si>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</si>
  <si>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</si>
  <si>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</si>
  <si>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</si>
  <si>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</si>
  <si>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</si>
  <si>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</si>
  <si>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</si>
  <si>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</si>
  <si>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</si>
  <si>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</si>
  <si>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</si>
  <si>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</si>
  <si>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</si>
  <si>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</si>
  <si>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</si>
  <si>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</si>
  <si>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</si>
  <si>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</si>
  <si>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</si>
  <si>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</si>
  <si>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</si>
  <si>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</si>
  <si>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</si>
  <si>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</si>
  <si>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</si>
  <si>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</si>
  <si>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</si>
  <si>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</si>
  <si>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</si>
  <si>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</si>
  <si>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</si>
  <si>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</si>
  <si>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</si>
  <si>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</si>
  <si>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</si>
  <si>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</si>
  <si>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</si>
  <si>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</si>
  <si>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</si>
  <si>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</si>
  <si>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</si>
  <si>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</si>
  <si>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</si>
  <si>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</si>
  <si>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</si>
  <si>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</si>
  <si>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</si>
  <si>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</si>
  <si>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</si>
  <si>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</si>
  <si>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</si>
  <si>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</si>
  <si>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</si>
  <si>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</si>
  <si>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</si>
  <si>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</si>
  <si>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</si>
  <si>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</si>
  <si>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</si>
  <si>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</si>
  <si>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</si>
  <si>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</si>
  <si>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</si>
  <si>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</si>
  <si>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</si>
  <si>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</si>
  <si>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</si>
  <si>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</si>
  <si>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</si>
  <si>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</si>
  <si>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</si>
  <si>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</si>
  <si>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</si>
  <si>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</si>
  <si>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</si>
  <si>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</si>
  <si>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</si>
  <si>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</si>
  <si>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</si>
  <si>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</si>
  <si>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</si>
  <si>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</si>
  <si>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</si>
  <si>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</si>
  <si>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</si>
  <si>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</si>
  <si>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</si>
  <si>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</si>
  <si>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</si>
  <si>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</si>
  <si>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</si>
  <si>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</si>
  <si>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</si>
  <si>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</si>
  <si>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</si>
  <si>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</si>
  <si>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</si>
  <si>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</si>
  <si>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</si>
  <si>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</si>
  <si>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</si>
  <si>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</si>
  <si>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</si>
  <si>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</si>
  <si>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</si>
  <si>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</si>
  <si>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</si>
  <si>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</si>
  <si>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</si>
  <si>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</si>
  <si>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</si>
  <si>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</si>
  <si>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</si>
  <si>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</si>
  <si>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</si>
  <si>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</si>
  <si>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</si>
  <si>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</si>
  <si>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</si>
  <si>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</si>
  <si>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</si>
  <si>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</si>
  <si>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</si>
  <si>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</si>
  <si>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</si>
  <si>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</si>
  <si>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</si>
  <si>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</si>
  <si>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</si>
  <si>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</si>
  <si>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</si>
  <si>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</si>
  <si>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</si>
  <si>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</si>
  <si>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</si>
  <si>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</si>
  <si>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</si>
  <si>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</si>
  <si>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</si>
  <si>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</si>
  <si>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</si>
  <si>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</si>
  <si>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</si>
  <si>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</si>
  <si>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</si>
  <si>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</si>
  <si>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</si>
  <si>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</si>
  <si>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</si>
  <si>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</si>
  <si>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</si>
  <si>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</si>
  <si>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</si>
  <si>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</si>
  <si>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</si>
  <si>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</si>
  <si>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</si>
  <si>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</si>
  <si>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</si>
  <si>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</si>
  <si>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</si>
  <si>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</si>
  <si>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</si>
  <si>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</si>
  <si>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</si>
  <si>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</si>
  <si>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</si>
  <si>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</si>
  <si>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</si>
  <si>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</si>
  <si>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</si>
  <si>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</si>
  <si>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</si>
  <si>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</si>
  <si>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</si>
  <si>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</si>
  <si>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</si>
  <si>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</si>
  <si>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</si>
  <si>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</si>
  <si>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</si>
  <si>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</si>
  <si>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</si>
  <si>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</si>
  <si>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</si>
  <si>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</si>
  <si>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</si>
  <si>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</si>
  <si>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</si>
  <si>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</si>
  <si>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</si>
  <si>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</si>
  <si>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</si>
  <si>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</si>
  <si>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</si>
  <si>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</si>
  <si>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</si>
  <si>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</si>
  <si>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</si>
  <si>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</si>
  <si>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</si>
  <si>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</si>
  <si>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</si>
  <si>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</si>
  <si>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</si>
  <si>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</si>
  <si>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</si>
  <si>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</si>
  <si>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</si>
  <si>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</si>
  <si>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</si>
  <si>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</si>
  <si>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</si>
  <si>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</si>
  <si>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</si>
  <si>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</si>
  <si>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</si>
  <si>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</si>
  <si>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</si>
  <si>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</si>
  <si>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</si>
  <si>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</si>
  <si>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</si>
  <si>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</si>
  <si>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</si>
  <si>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</si>
  <si>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</si>
  <si>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</si>
  <si>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</si>
  <si>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</si>
  <si>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</si>
  <si>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</si>
  <si>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</si>
  <si>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</si>
  <si>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</si>
  <si>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</si>
  <si>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</si>
  <si>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</si>
  <si>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</si>
  <si>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</si>
  <si>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</si>
  <si>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</si>
  <si>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</si>
  <si>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</si>
  <si>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</si>
  <si>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</si>
  <si>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</si>
  <si>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</si>
  <si>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</si>
  <si>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</si>
  <si>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</si>
  <si>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</si>
  <si>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</si>
  <si>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</si>
  <si>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</si>
  <si>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</si>
  <si>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</si>
  <si>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</si>
  <si>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</si>
  <si>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</si>
  <si>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</si>
  <si>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</si>
  <si>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</si>
  <si>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</si>
  <si>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</si>
  <si>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</si>
  <si>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</si>
  <si>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</si>
  <si>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</si>
  <si>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</si>
  <si>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</si>
  <si>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</si>
  <si>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</si>
  <si>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</si>
  <si>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</si>
  <si>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</si>
  <si>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</si>
  <si>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</si>
  <si>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</si>
  <si>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</si>
  <si>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</si>
  <si>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</si>
  <si>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</si>
  <si>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</si>
  <si>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</si>
  <si>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</si>
  <si>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</si>
  <si>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</si>
  <si>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</si>
  <si>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</si>
  <si>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</si>
  <si>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</si>
  <si>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</si>
  <si>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</si>
  <si>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</si>
  <si>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</si>
  <si>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</si>
  <si>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</si>
  <si>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</si>
  <si>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</si>
  <si>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</si>
  <si>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</si>
  <si>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</si>
  <si>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</si>
  <si>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</si>
  <si>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</si>
  <si>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</si>
  <si>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</si>
  <si>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</si>
  <si>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</si>
  <si>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</si>
  <si>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</si>
  <si>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</si>
  <si>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</si>
  <si>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</si>
  <si>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</si>
  <si>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</si>
  <si>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</si>
  <si>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</si>
  <si>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</si>
  <si>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</si>
  <si>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</si>
  <si>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</si>
  <si>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</si>
  <si>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</si>
  <si>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</si>
  <si>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</si>
  <si>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</si>
  <si>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</si>
  <si>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</si>
  <si>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</si>
  <si>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</si>
  <si>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</si>
  <si>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</si>
  <si>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</si>
  <si>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</si>
  <si>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</si>
  <si>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</si>
  <si>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</si>
  <si>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</si>
  <si>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</si>
  <si>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</si>
  <si>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</si>
  <si>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</si>
  <si>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</si>
  <si>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</si>
  <si>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</si>
  <si>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</si>
  <si>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</si>
  <si>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</si>
  <si>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</si>
  <si>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</si>
  <si>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</si>
  <si>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</si>
  <si>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</si>
  <si>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</si>
  <si>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</si>
  <si>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</si>
  <si>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</si>
  <si>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</si>
  <si>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</si>
  <si>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</si>
  <si>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</si>
  <si>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</si>
  <si>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</si>
  <si>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</si>
  <si>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</si>
  <si>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</si>
  <si>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</si>
  <si>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</si>
  <si>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</si>
  <si>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</si>
  <si>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</si>
  <si>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</si>
  <si>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</si>
  <si>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</si>
  <si>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</si>
  <si>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</si>
  <si>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</si>
  <si>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</si>
  <si>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</si>
  <si>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</si>
  <si>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</si>
  <si>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</si>
  <si>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</si>
  <si>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</si>
  <si>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</si>
  <si>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</si>
  <si>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</si>
  <si>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</si>
  <si>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</si>
  <si>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</si>
  <si>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</si>
  <si>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</si>
  <si>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</si>
  <si>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</si>
  <si>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</si>
  <si>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</si>
  <si>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</si>
  <si>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</si>
  <si>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</si>
  <si>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</si>
  <si>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</si>
  <si>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</si>
  <si>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</si>
  <si>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</si>
  <si>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</si>
  <si>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</si>
  <si>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</si>
  <si>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</si>
  <si>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</si>
  <si>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</si>
  <si>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</si>
  <si>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</si>
  <si>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</si>
  <si>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</si>
  <si>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</si>
  <si>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</si>
  <si>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</si>
  <si>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</si>
  <si>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</si>
  <si>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</si>
  <si>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</si>
  <si>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</si>
  <si>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</si>
  <si>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</si>
  <si>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</si>
  <si>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</si>
  <si>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</si>
  <si>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</si>
  <si>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</si>
  <si>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</si>
  <si>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</si>
  <si>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</si>
  <si>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</si>
  <si>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</si>
  <si>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</si>
  <si>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</si>
  <si>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</si>
  <si>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</si>
  <si>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</si>
  <si>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</si>
  <si>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</si>
  <si>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</si>
  <si>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</si>
  <si>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</si>
  <si>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</si>
  <si>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</si>
  <si>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</si>
  <si>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</si>
  <si>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</si>
  <si>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</si>
  <si>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</si>
  <si>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</si>
  <si>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</si>
  <si>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</si>
  <si>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</si>
  <si>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</si>
  <si>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</si>
  <si>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</si>
  <si>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</si>
  <si>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</si>
  <si>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</si>
  <si>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</si>
  <si>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</si>
  <si>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</si>
  <si>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</si>
  <si>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</si>
  <si>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</si>
  <si>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</si>
  <si>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</si>
  <si>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</si>
  <si>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</si>
  <si>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</si>
  <si>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</si>
  <si>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</si>
  <si>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</si>
  <si>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</si>
  <si>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</si>
  <si>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</si>
  <si>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</si>
  <si>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</si>
  <si>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</si>
  <si>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</si>
  <si>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</si>
  <si>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</si>
  <si>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</si>
  <si>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</si>
  <si>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</si>
  <si>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</si>
  <si>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</si>
  <si>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</si>
  <si>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</si>
  <si>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</si>
  <si>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</si>
  <si>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</si>
  <si>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</si>
  <si>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</si>
  <si>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</si>
  <si>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</si>
  <si>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</si>
  <si>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</si>
  <si>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</si>
  <si>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</si>
  <si>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</si>
  <si>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</si>
  <si>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</si>
  <si>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</si>
  <si>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</si>
  <si>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</si>
  <si>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</si>
  <si>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</si>
  <si>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</si>
  <si>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</si>
  <si>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</si>
  <si>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</si>
  <si>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</si>
  <si>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</si>
  <si>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</si>
  <si>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</si>
  <si>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</si>
  <si>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</si>
  <si>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</si>
  <si>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</si>
  <si>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</si>
  <si>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</si>
  <si>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</si>
  <si>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</si>
  <si>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</si>
  <si>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</si>
  <si>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</si>
  <si>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</si>
  <si>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</si>
  <si>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</si>
  <si>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</si>
  <si>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</si>
  <si>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</si>
  <si>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</si>
  <si>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</si>
  <si>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</si>
  <si>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</si>
  <si>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</si>
  <si>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</si>
  <si>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</si>
  <si>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</si>
  <si>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</si>
  <si>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</si>
  <si>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</si>
  <si>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</si>
  <si>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</si>
  <si>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</si>
  <si>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</si>
  <si>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</si>
  <si>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</si>
  <si>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</si>
  <si>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</si>
  <si>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</si>
  <si>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</si>
  <si>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</si>
  <si>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</si>
  <si>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</si>
  <si>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</si>
  <si>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</si>
  <si>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</si>
  <si>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</si>
  <si>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</si>
  <si>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</si>
  <si>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</si>
  <si>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</si>
  <si>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</si>
  <si>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</si>
  <si>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</si>
  <si>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</si>
  <si>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</si>
  <si>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</si>
  <si>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</si>
  <si>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</si>
  <si>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</si>
  <si>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</si>
  <si>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</si>
  <si>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</si>
  <si>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</si>
  <si>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</si>
  <si>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</si>
  <si>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</si>
  <si>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</si>
  <si>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</si>
  <si>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</si>
  <si>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</si>
  <si>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</si>
  <si>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</si>
  <si>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</si>
  <si>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</si>
  <si>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</si>
  <si>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</si>
  <si>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</si>
  <si>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</si>
  <si>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</si>
  <si>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</si>
  <si>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</si>
  <si>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</si>
  <si>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</si>
  <si>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</si>
  <si>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</si>
  <si>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</si>
  <si>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</si>
  <si>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</si>
  <si>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</si>
  <si>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</si>
  <si>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</si>
  <si>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</si>
  <si>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</si>
  <si>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</si>
  <si>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</si>
  <si>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</si>
  <si>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</si>
  <si>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</si>
  <si>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</si>
  <si>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</si>
  <si>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</si>
  <si>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</si>
  <si>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</si>
  <si>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</si>
  <si>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</si>
  <si>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</si>
  <si>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</si>
  <si>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</si>
  <si>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</si>
  <si>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</si>
  <si>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</si>
  <si>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</si>
  <si>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</si>
  <si>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</si>
  <si>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</si>
  <si>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</si>
  <si>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</si>
  <si>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</si>
  <si>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</si>
  <si>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</si>
  <si>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</si>
  <si>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</si>
  <si>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</si>
  <si>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</si>
  <si>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</si>
  <si>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</si>
  <si>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</si>
  <si>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</si>
  <si>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</si>
  <si>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</si>
  <si>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</si>
  <si>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</si>
  <si>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</si>
  <si>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</si>
  <si>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</si>
  <si>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</si>
  <si>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</si>
  <si>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</si>
  <si>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</si>
  <si>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</si>
  <si>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</si>
  <si>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</si>
  <si>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</si>
  <si>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</si>
  <si>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</si>
  <si>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</si>
  <si>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</si>
  <si>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</si>
  <si>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</si>
  <si>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</si>
  <si>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</si>
  <si>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</si>
  <si>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</si>
  <si>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</si>
  <si>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</si>
  <si>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</si>
  <si>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</si>
  <si>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</si>
  <si>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</si>
  <si>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</si>
  <si>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</si>
  <si>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</si>
  <si>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</si>
  <si>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</si>
  <si>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</si>
  <si>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</si>
  <si>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</si>
  <si>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</si>
  <si>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</si>
  <si>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</si>
  <si>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</si>
  <si>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</si>
  <si>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</si>
  <si>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</si>
  <si>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</si>
  <si>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</si>
  <si>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</si>
  <si>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</si>
  <si>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</si>
  <si>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</si>
  <si>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</si>
  <si>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</si>
  <si>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</si>
  <si>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</si>
  <si>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</si>
  <si>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</si>
  <si>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</si>
  <si>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</si>
  <si>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</si>
  <si>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</si>
  <si>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</si>
  <si>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</si>
  <si>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</si>
  <si>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</si>
  <si>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</si>
  <si>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</si>
  <si>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</si>
  <si>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</si>
  <si>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</si>
  <si>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</si>
  <si>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</si>
  <si>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</si>
  <si>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</si>
  <si>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</si>
  <si>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</si>
  <si>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</si>
  <si>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</si>
  <si>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</si>
  <si>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</si>
  <si>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</si>
  <si>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</si>
  <si>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</si>
  <si>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</si>
  <si>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</si>
  <si>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</si>
  <si>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</si>
  <si>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</si>
  <si>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</si>
  <si>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</si>
  <si>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</si>
  <si>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</si>
  <si>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</si>
  <si>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</si>
  <si>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</si>
  <si>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</si>
  <si>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</si>
  <si>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</si>
  <si>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</si>
  <si>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</si>
  <si>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</si>
  <si>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</si>
  <si>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</si>
  <si>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</si>
  <si>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</si>
  <si>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</si>
  <si>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</si>
  <si>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</si>
  <si>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</si>
  <si>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</si>
  <si>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</si>
  <si>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</si>
  <si>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</si>
  <si>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</si>
  <si>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</si>
  <si>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</si>
  <si>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</si>
  <si>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</si>
  <si>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</si>
  <si>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</si>
  <si>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</si>
  <si>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</si>
  <si>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</si>
  <si>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</si>
  <si>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</si>
  <si>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</si>
  <si>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</si>
  <si>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</si>
  <si>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</si>
  <si>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</si>
  <si>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</si>
  <si>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</si>
  <si>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</si>
  <si>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</si>
  <si>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</si>
  <si>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</si>
  <si>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</si>
  <si>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</si>
  <si>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</si>
  <si>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</si>
  <si>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</si>
  <si>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</si>
  <si>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</si>
  <si>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</si>
  <si>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</si>
  <si>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</si>
  <si>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</si>
  <si>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</si>
  <si>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</si>
  <si>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</si>
  <si>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</si>
  <si>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</si>
  <si>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</si>
  <si>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</si>
  <si>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</si>
  <si>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</si>
  <si>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</si>
  <si>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</si>
  <si>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</si>
  <si>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</si>
  <si>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</si>
  <si>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</si>
  <si>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</si>
  <si>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</si>
  <si>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</si>
  <si>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</si>
  <si>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</si>
  <si>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</si>
  <si>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</si>
  <si>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</si>
  <si>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</si>
  <si>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</si>
  <si>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</si>
  <si>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</si>
  <si>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</si>
  <si>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</si>
  <si>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</si>
  <si>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</si>
  <si>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</si>
  <si>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</si>
  <si>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</si>
  <si>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</si>
  <si>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</si>
  <si>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</si>
  <si>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</si>
  <si>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</si>
  <si>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</si>
  <si>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</si>
  <si>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</si>
  <si>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</si>
  <si>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</si>
  <si>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</si>
  <si>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</si>
  <si>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</si>
  <si>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</si>
  <si>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</si>
  <si>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</si>
  <si>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</si>
  <si>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</si>
  <si>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</si>
  <si>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</si>
  <si>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</si>
  <si>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</si>
  <si>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</si>
  <si>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</si>
  <si>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</si>
  <si>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</si>
  <si>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</si>
  <si>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</si>
  <si>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</si>
  <si>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</si>
  <si>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</si>
  <si>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</si>
  <si>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</si>
  <si>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</si>
  <si>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</si>
  <si>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</si>
  <si>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</si>
  <si>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</si>
  <si>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</si>
  <si>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</si>
  <si>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</si>
  <si>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</si>
  <si>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</si>
  <si>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</si>
  <si>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</si>
  <si>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</si>
  <si>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</si>
  <si>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</si>
  <si>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</si>
  <si>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</si>
  <si>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</si>
  <si>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</si>
  <si>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</si>
  <si>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</si>
  <si>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</si>
  <si>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</si>
  <si>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</si>
  <si>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</si>
  <si>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</si>
  <si>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</si>
  <si>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</si>
  <si>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</si>
  <si>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</si>
  <si>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</si>
  <si>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</si>
  <si>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</si>
  <si>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</si>
  <si>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</si>
  <si>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</si>
  <si>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</si>
  <si>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</si>
  <si>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</si>
  <si>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</si>
  <si>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</si>
  <si>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</si>
  <si>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</si>
  <si>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</si>
  <si>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</si>
  <si>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</si>
  <si>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</si>
  <si>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</si>
  <si>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</si>
  <si>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</si>
  <si>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</si>
  <si>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</si>
  <si>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</si>
  <si>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</si>
  <si>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</si>
  <si>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</si>
  <si>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</si>
  <si>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</si>
  <si>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</si>
  <si>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</si>
  <si>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</si>
  <si>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</si>
  <si>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</si>
  <si>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</si>
  <si>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</si>
  <si>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</si>
  <si>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</si>
  <si>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</si>
  <si>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</si>
  <si>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</si>
  <si>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</si>
  <si>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</si>
  <si>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</si>
  <si>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</si>
  <si>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</si>
  <si>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</si>
  <si>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</si>
  <si>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</si>
  <si>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</si>
  <si>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</si>
  <si>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</si>
  <si>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</si>
  <si>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</si>
  <si>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</si>
  <si>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</si>
  <si>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</si>
  <si>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</si>
  <si>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</si>
  <si>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</si>
  <si>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</si>
  <si>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</si>
  <si>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</si>
  <si>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</si>
  <si>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</si>
  <si>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</si>
  <si>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</si>
  <si>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</si>
  <si>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</si>
  <si>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</si>
  <si>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</si>
  <si>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</si>
  <si>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</si>
  <si>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</si>
  <si>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</si>
  <si>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</si>
  <si>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</si>
  <si>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</si>
  <si>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</si>
  <si>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</si>
  <si>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</si>
  <si>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</si>
  <si>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</si>
  <si>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</si>
  <si>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</si>
  <si>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</si>
  <si>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</si>
  <si>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</si>
  <si>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</si>
  <si>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</si>
  <si>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</si>
  <si>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</si>
  <si>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</si>
  <si>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</si>
  <si>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</si>
  <si>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</si>
  <si>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</si>
  <si>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</si>
  <si>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</si>
  <si>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</si>
  <si>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</si>
  <si>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</si>
  <si>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</si>
  <si>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</si>
  <si>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</si>
  <si>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</si>
  <si>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</si>
  <si>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</si>
  <si>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</si>
  <si>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</si>
  <si>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</si>
  <si>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</si>
  <si>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</si>
  <si>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</si>
  <si>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</si>
  <si>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</si>
  <si>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</si>
  <si>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</si>
  <si>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</si>
  <si>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</si>
  <si>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</si>
  <si>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</si>
  <si>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</si>
  <si>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</si>
  <si>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</si>
  <si>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</si>
  <si>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</si>
  <si>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</si>
  <si>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</si>
  <si>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</si>
  <si>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</si>
  <si>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</si>
  <si>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</si>
  <si>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</si>
  <si>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</si>
  <si>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</si>
  <si>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</si>
  <si>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</si>
  <si>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</si>
  <si>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</si>
  <si>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</si>
  <si>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</si>
  <si>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</si>
  <si>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</si>
  <si>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</si>
  <si>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</si>
  <si>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</si>
  <si>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</si>
  <si>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</si>
  <si>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</si>
  <si>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</si>
  <si>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</si>
  <si>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</si>
  <si>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</si>
  <si>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</si>
  <si>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</si>
  <si>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</si>
  <si>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</si>
  <si>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</si>
  <si>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</si>
  <si>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</si>
  <si>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</si>
  <si>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</si>
  <si>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</si>
  <si>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</si>
  <si>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</si>
  <si>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</si>
  <si>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</si>
  <si>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</si>
  <si>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</si>
  <si>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</si>
  <si>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</si>
  <si>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</si>
  <si>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</si>
  <si>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</si>
  <si>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</si>
  <si>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</si>
  <si>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</si>
  <si>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</si>
  <si>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</si>
  <si>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</si>
  <si>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</si>
  <si>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</si>
  <si>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</si>
  <si>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</si>
  <si>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</si>
  <si>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</si>
  <si>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</si>
  <si>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</si>
  <si>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</si>
  <si>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</si>
  <si>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</si>
  <si>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</si>
  <si>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</si>
  <si>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</si>
  <si>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</si>
  <si>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</si>
  <si>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</si>
  <si>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</si>
  <si>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</si>
  <si>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</si>
  <si>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</si>
  <si>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</si>
  <si>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</si>
  <si>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</si>
  <si>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</si>
  <si>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</si>
  <si>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</si>
  <si>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</si>
  <si>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</si>
  <si>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</si>
  <si>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</si>
  <si>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</si>
  <si>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</si>
  <si>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</si>
  <si>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</si>
  <si>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</si>
  <si>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</si>
  <si>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</si>
  <si>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</si>
  <si>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</si>
  <si>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</si>
  <si>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</si>
  <si>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</si>
  <si>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</si>
  <si>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</si>
  <si>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</si>
  <si>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</si>
  <si>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</si>
  <si>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</si>
  <si>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</si>
  <si>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</si>
  <si>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</si>
  <si>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</si>
  <si>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</si>
  <si>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</si>
  <si>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</si>
  <si>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</si>
  <si>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</si>
  <si>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</si>
  <si>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</si>
  <si>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</si>
  <si>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</si>
  <si>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</si>
  <si>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</si>
  <si>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</si>
  <si>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</si>
  <si>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</si>
  <si>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</si>
  <si>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</si>
  <si>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</si>
  <si>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</si>
  <si>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</si>
  <si>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</si>
  <si>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</si>
  <si>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</si>
  <si>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</si>
  <si>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</si>
  <si>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</si>
  <si>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</si>
  <si>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</si>
  <si>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</si>
  <si>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</si>
  <si>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</si>
  <si>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</si>
  <si>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</si>
  <si>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</si>
  <si>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</si>
  <si>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</si>
  <si>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</si>
  <si>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</si>
  <si>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</si>
  <si>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</si>
  <si>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</si>
  <si>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</si>
  <si>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</si>
  <si>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</si>
  <si>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</si>
  <si>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</si>
  <si>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</si>
  <si>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</si>
  <si>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</si>
  <si>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</si>
  <si>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</si>
  <si>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</si>
  <si>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</si>
  <si>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</si>
  <si>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</si>
  <si>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</si>
  <si>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</si>
  <si>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</si>
  <si>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</si>
  <si>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</si>
  <si>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</si>
  <si>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</si>
  <si>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</si>
  <si>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</si>
  <si>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</si>
  <si>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</si>
  <si>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</si>
  <si>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</si>
  <si>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</si>
  <si>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</si>
  <si>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</si>
  <si>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</si>
  <si>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</si>
  <si>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</si>
  <si>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</si>
  <si>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</si>
  <si>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</si>
  <si>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</si>
  <si>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</si>
  <si>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</si>
  <si>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</si>
  <si>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</si>
  <si>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</si>
  <si>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</si>
  <si>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</si>
  <si>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</si>
  <si>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</si>
  <si>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</si>
  <si>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</si>
  <si>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</si>
  <si>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</si>
  <si>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</si>
  <si>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</si>
  <si>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</si>
  <si>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</si>
  <si>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</si>
  <si>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</si>
  <si>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</si>
  <si>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</si>
  <si>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</si>
  <si>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</si>
  <si>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</si>
  <si>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</si>
  <si>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</si>
  <si>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</si>
  <si>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</si>
  <si>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</si>
  <si>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</si>
  <si>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</si>
  <si>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</si>
  <si>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</si>
  <si>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</si>
  <si>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</si>
  <si>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</si>
  <si>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</si>
  <si>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</si>
  <si>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</si>
  <si>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</si>
  <si>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</si>
  <si>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</si>
  <si>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</si>
  <si>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</si>
  <si>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</si>
  <si>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</si>
  <si>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</si>
  <si>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</si>
  <si>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</si>
  <si>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</si>
  <si>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</si>
  <si>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</si>
  <si>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</si>
  <si>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</si>
  <si>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</si>
  <si>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</si>
  <si>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</si>
  <si>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</si>
  <si>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</si>
  <si>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</si>
  <si>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</si>
  <si>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</si>
  <si>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</si>
  <si>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</si>
  <si>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</si>
  <si>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</si>
  <si>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</si>
  <si>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</si>
  <si>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</si>
  <si>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</si>
  <si>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</si>
  <si>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</si>
  <si>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</si>
  <si>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</si>
  <si>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</si>
  <si>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</si>
  <si>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</si>
  <si>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</si>
  <si>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</si>
  <si>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</si>
  <si>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</si>
  <si>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</si>
  <si>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</si>
  <si>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</si>
  <si>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</si>
  <si>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</si>
  <si>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</si>
  <si>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</si>
  <si>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</si>
  <si>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</si>
  <si>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</si>
  <si>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</si>
  <si>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</si>
  <si>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</si>
  <si>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</si>
  <si>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</si>
  <si>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</si>
  <si>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</si>
  <si>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</si>
  <si>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</si>
  <si>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</si>
  <si>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</si>
  <si>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</si>
  <si>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</si>
  <si>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</si>
  <si>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</si>
  <si>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</si>
  <si>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</si>
  <si>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</si>
  <si>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</si>
  <si>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</si>
  <si>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</si>
  <si>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</si>
  <si>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</si>
  <si>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</si>
  <si>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</si>
  <si>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</si>
  <si>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</si>
  <si>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</si>
  <si>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</si>
  <si>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</si>
  <si>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</si>
  <si>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</si>
  <si>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</si>
  <si>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</si>
  <si>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</si>
  <si>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</si>
  <si>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</si>
  <si>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</si>
  <si>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</si>
  <si>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</si>
  <si>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</si>
  <si>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</si>
  <si>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</si>
  <si>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</si>
  <si>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</si>
  <si>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</si>
  <si>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</si>
  <si>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</si>
  <si>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</si>
  <si>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</si>
  <si>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</si>
  <si>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</si>
  <si>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</si>
  <si>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</si>
  <si>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</si>
  <si>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</si>
  <si>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</si>
  <si>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</si>
  <si>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</si>
  <si>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</si>
  <si>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</si>
  <si>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</si>
  <si>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</si>
  <si>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</si>
  <si>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</si>
  <si>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</si>
  <si>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</si>
  <si>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</si>
  <si>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</si>
  <si>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</si>
  <si>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</si>
  <si>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</si>
  <si>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</si>
  <si>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</si>
  <si>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</si>
  <si>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</si>
  <si>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</si>
  <si>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</si>
  <si>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</si>
  <si>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</si>
  <si>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</si>
  <si>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</si>
  <si>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</si>
  <si>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</si>
  <si>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</si>
  <si>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</si>
  <si>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</si>
  <si>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</si>
  <si>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</si>
  <si>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</si>
  <si>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</si>
  <si>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</si>
  <si>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</si>
  <si>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</si>
  <si>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</si>
  <si>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</si>
  <si>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</si>
  <si>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</si>
  <si>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</si>
  <si>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</si>
  <si>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</si>
  <si>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</si>
  <si>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</si>
  <si>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</si>
  <si>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</si>
  <si>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</si>
  <si>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</si>
  <si>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</si>
  <si>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</si>
  <si>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</si>
  <si>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</si>
  <si>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</si>
  <si>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</si>
  <si>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</si>
  <si>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</si>
  <si>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</si>
  <si>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</si>
  <si>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</si>
  <si>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</si>
  <si>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</si>
  <si>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</si>
  <si>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</si>
  <si>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</si>
  <si>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</si>
  <si>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</si>
  <si>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</si>
  <si>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</si>
  <si>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</si>
  <si>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</si>
  <si>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</si>
  <si>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</si>
  <si>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</si>
  <si>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</si>
  <si>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</si>
  <si>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</si>
  <si>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</si>
  <si>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</si>
  <si>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</si>
  <si>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</si>
  <si>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</si>
  <si>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</si>
  <si>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</si>
  <si>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</si>
  <si>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</si>
  <si>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</si>
  <si>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</si>
  <si>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</si>
  <si>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</si>
  <si>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</si>
  <si>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</si>
  <si>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</si>
  <si>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</si>
  <si>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</si>
  <si>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</si>
  <si>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</si>
  <si>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</si>
  <si>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</si>
  <si>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</si>
  <si>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</si>
  <si>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</si>
  <si>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</si>
  <si>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</si>
  <si>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</si>
  <si>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</si>
  <si>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</si>
  <si>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</si>
  <si>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</si>
  <si>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</si>
  <si>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</si>
  <si>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</si>
  <si>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</si>
  <si>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</si>
  <si>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</si>
  <si>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</si>
  <si>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</si>
  <si>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</si>
  <si>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</si>
  <si>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</si>
  <si>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</si>
  <si>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</si>
  <si>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</si>
  <si>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</si>
  <si>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</si>
  <si>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</si>
  <si>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</si>
  <si>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</si>
  <si>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</si>
  <si>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</si>
  <si>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</si>
  <si>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</si>
  <si>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</si>
  <si>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</si>
  <si>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</si>
  <si>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</si>
  <si>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</si>
  <si>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</si>
  <si>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</si>
  <si>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</si>
  <si>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</si>
  <si>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</si>
  <si>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</si>
  <si>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</si>
  <si>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</si>
  <si>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</si>
  <si>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</si>
  <si>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</si>
  <si>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</si>
  <si>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</si>
  <si>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</si>
  <si>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</si>
  <si>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</si>
  <si>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</si>
  <si>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</si>
  <si>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</si>
  <si>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</si>
  <si>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</si>
  <si>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</si>
  <si>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</si>
  <si>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</si>
  <si>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</si>
  <si>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</si>
  <si>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</si>
  <si>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</si>
  <si>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</si>
  <si>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</si>
  <si>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</si>
  <si>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</si>
  <si>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</si>
  <si>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</si>
  <si>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</si>
  <si>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</si>
  <si>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</si>
  <si>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</si>
  <si>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</si>
  <si>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</si>
  <si>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</si>
  <si>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</si>
  <si>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</si>
  <si>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</si>
  <si>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</si>
  <si>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</si>
  <si>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</si>
  <si>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</si>
  <si>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</si>
  <si>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</si>
  <si>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</si>
  <si>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</si>
  <si>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</si>
  <si>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</si>
  <si>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</si>
  <si>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</si>
  <si>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</si>
  <si>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</si>
  <si>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</si>
  <si>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</si>
  <si>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</si>
  <si>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</si>
  <si>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</si>
  <si>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</si>
  <si>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</si>
  <si>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</si>
  <si>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</si>
  <si>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</si>
  <si>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</si>
  <si>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</si>
  <si>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</si>
  <si>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</si>
  <si>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</si>
  <si>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</si>
  <si>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</si>
  <si>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</si>
  <si>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</si>
  <si>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</si>
  <si>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</si>
  <si>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</si>
  <si>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</si>
  <si>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</si>
  <si>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</si>
  <si>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</si>
  <si>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</si>
  <si>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</si>
  <si>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</si>
  <si>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</si>
  <si>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</si>
  <si>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</si>
  <si>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</si>
  <si>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</si>
  <si>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</si>
  <si>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</si>
  <si>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</si>
  <si>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</si>
  <si>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</si>
  <si>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</si>
  <si>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</si>
  <si>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</si>
  <si>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</si>
  <si>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</si>
  <si>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</si>
  <si>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</si>
  <si>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</si>
  <si>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</si>
  <si>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</si>
  <si>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</si>
  <si>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</si>
  <si>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</si>
  <si>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</si>
  <si>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</si>
  <si>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</si>
  <si>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</si>
  <si>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</si>
  <si>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</si>
  <si>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</si>
  <si>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</si>
  <si>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</si>
  <si>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</si>
  <si>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</si>
  <si>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</si>
  <si>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</si>
  <si>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</si>
  <si>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</si>
  <si>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</si>
  <si>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</si>
  <si>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</si>
  <si>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</si>
  <si>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</si>
  <si>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</si>
  <si>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</si>
  <si>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</si>
  <si>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</si>
  <si>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</si>
  <si>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</si>
  <si>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</si>
  <si>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</si>
  <si>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</si>
  <si>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</si>
  <si>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</si>
  <si>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</si>
  <si>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</si>
  <si>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</si>
  <si>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</si>
  <si>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</si>
  <si>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</si>
  <si>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</si>
  <si>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</si>
  <si>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</si>
  <si>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</si>
  <si>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</si>
  <si>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</si>
  <si>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</si>
  <si>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</si>
  <si>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</si>
  <si>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</si>
  <si>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</si>
  <si>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</si>
  <si>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</si>
  <si>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</si>
  <si>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</si>
  <si>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</si>
  <si>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</si>
  <si>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</si>
  <si>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</si>
  <si>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</si>
  <si>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</si>
  <si>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</si>
  <si>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</si>
  <si>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</si>
  <si>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</si>
  <si>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</si>
  <si>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</si>
  <si>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</si>
  <si>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</si>
  <si>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</si>
  <si>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</si>
  <si>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</si>
  <si>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</si>
  <si>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</si>
  <si>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</si>
  <si>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</si>
  <si>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</si>
  <si>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</si>
  <si>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</si>
  <si>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</si>
  <si>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</si>
  <si>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</si>
  <si>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</si>
  <si>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</si>
  <si>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</si>
  <si>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</si>
  <si>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</si>
  <si>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</si>
  <si>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</si>
  <si>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</si>
  <si>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</si>
  <si>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</si>
  <si>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</si>
  <si>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</si>
  <si>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</si>
  <si>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</si>
  <si>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</si>
  <si>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</si>
  <si>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</si>
  <si>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</si>
  <si>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</si>
  <si>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</si>
  <si>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</si>
  <si>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</si>
  <si>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</si>
  <si>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</si>
  <si>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</si>
  <si>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</si>
  <si>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</si>
  <si>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</si>
  <si>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</si>
  <si>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</si>
  <si>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</si>
  <si>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</si>
  <si>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</si>
  <si>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</si>
  <si>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</si>
  <si>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</si>
  <si>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</si>
  <si>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</si>
  <si>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</si>
  <si>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</si>
  <si>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</si>
  <si>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</si>
  <si>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</si>
  <si>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</si>
  <si>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</si>
  <si>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</si>
  <si>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</si>
  <si>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</si>
  <si>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</si>
  <si>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</si>
  <si>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</si>
  <si>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</si>
  <si>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</si>
  <si>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</si>
  <si>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</si>
  <si>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</si>
  <si>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</si>
  <si>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</si>
  <si>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</si>
  <si>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</si>
  <si>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</si>
  <si>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</si>
  <si>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</si>
  <si>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</si>
  <si>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</si>
  <si>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</si>
  <si>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</si>
  <si>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</si>
  <si>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</si>
  <si>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</si>
  <si>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</si>
  <si>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</si>
  <si>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</si>
  <si>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</si>
  <si>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</si>
  <si>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</si>
  <si>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</si>
  <si>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</si>
  <si>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</si>
  <si>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</si>
  <si>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</si>
  <si>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</si>
  <si>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</si>
  <si>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</si>
  <si>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</si>
  <si>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</si>
  <si>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</si>
  <si>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</si>
  <si>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</si>
  <si>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</si>
  <si>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</si>
  <si>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</si>
  <si>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</si>
  <si>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</si>
  <si>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</si>
  <si>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</si>
  <si>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</si>
  <si>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</si>
  <si>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</si>
  <si>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</si>
  <si>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</si>
  <si>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</si>
  <si>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</si>
  <si>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</si>
  <si>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</si>
  <si>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</si>
  <si>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</si>
  <si>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</si>
  <si>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</si>
  <si>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</si>
  <si>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</si>
  <si>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</si>
  <si>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</si>
  <si>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</si>
  <si>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</si>
  <si>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</si>
  <si>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</si>
  <si>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</si>
  <si>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</si>
  <si>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</si>
  <si>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</si>
  <si>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</si>
  <si>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</si>
  <si>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</si>
  <si>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</si>
  <si>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</si>
  <si>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</si>
  <si>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</si>
  <si>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</si>
  <si>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</si>
  <si>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</si>
  <si>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</si>
  <si>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</si>
  <si>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</si>
  <si>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</si>
  <si>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</si>
  <si>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</si>
  <si>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</si>
  <si>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</si>
  <si>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</si>
  <si>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</si>
  <si>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</si>
  <si>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</si>
  <si>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</si>
  <si>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</si>
  <si>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</si>
  <si>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</si>
  <si>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</si>
  <si>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</si>
  <si>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</si>
  <si>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</si>
  <si>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</si>
  <si>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</si>
  <si>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</si>
  <si>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</si>
  <si>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</si>
  <si>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</si>
  <si>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</si>
  <si>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</si>
  <si>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</si>
  <si>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</si>
  <si>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</si>
  <si>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</si>
  <si>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</si>
  <si>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</si>
  <si>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</si>
  <si>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</si>
  <si>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</si>
  <si>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</si>
  <si>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</si>
  <si>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</si>
  <si>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</si>
  <si>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</si>
  <si>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</si>
  <si>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</si>
  <si>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</si>
  <si>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</si>
  <si>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</si>
  <si>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</si>
  <si>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</si>
  <si>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</si>
  <si>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</si>
  <si>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</si>
  <si>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</si>
  <si>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</si>
  <si>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</si>
  <si>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</si>
  <si>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</si>
  <si>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</si>
  <si>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</si>
  <si>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</si>
  <si>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</si>
  <si>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</si>
  <si>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</si>
  <si>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</si>
  <si>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</si>
  <si>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</si>
  <si>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</si>
  <si>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</si>
  <si>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</si>
  <si>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</si>
  <si>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</si>
  <si>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</si>
  <si>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</si>
  <si>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</si>
  <si>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</si>
  <si>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</si>
  <si>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</si>
  <si>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</si>
  <si>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</si>
  <si>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</si>
  <si>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</si>
  <si>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</si>
  <si>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</si>
  <si>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</si>
  <si>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</si>
  <si>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</si>
  <si>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</si>
  <si>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</si>
  <si>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</si>
  <si>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</si>
  <si>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</si>
  <si>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</si>
  <si>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</si>
  <si>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</si>
  <si>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</si>
  <si>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</si>
  <si>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</si>
  <si>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</si>
  <si>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</si>
  <si>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</si>
  <si>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</si>
  <si>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</si>
  <si>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</si>
  <si>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</si>
  <si>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</si>
  <si>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</si>
  <si>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</si>
  <si>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</si>
  <si>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</si>
  <si>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</si>
  <si>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</si>
  <si>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</si>
  <si>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</si>
  <si>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</si>
  <si>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</si>
  <si>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</si>
  <si>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</si>
  <si>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</si>
  <si>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</si>
  <si>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</si>
  <si>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</si>
  <si>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</si>
  <si>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</si>
  <si>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</si>
  <si>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</si>
  <si>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</si>
  <si>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</si>
  <si>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</si>
  <si>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</si>
  <si>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</si>
  <si>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</si>
  <si>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</si>
  <si>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</si>
  <si>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</si>
  <si>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</si>
  <si>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</si>
  <si>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</si>
  <si>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</si>
  <si>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</si>
  <si>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</si>
  <si>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</si>
  <si>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</si>
  <si>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</si>
  <si>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</si>
  <si>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</si>
  <si>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</si>
  <si>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</si>
  <si>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</si>
  <si>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</si>
  <si>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</si>
  <si>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</si>
  <si>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</si>
  <si>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</si>
  <si>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</si>
  <si>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</si>
  <si>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</si>
  <si>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</si>
  <si>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</si>
  <si>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</si>
  <si>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</si>
  <si>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</si>
  <si>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</si>
  <si>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</si>
  <si>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</si>
  <si>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</si>
  <si>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</si>
  <si>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</si>
  <si>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</si>
  <si>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</si>
  <si>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</si>
  <si>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</si>
  <si>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</si>
  <si>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</si>
  <si>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</si>
  <si>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</si>
  <si>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</si>
  <si>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</si>
  <si>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</si>
  <si>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</si>
  <si>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</si>
  <si>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</si>
  <si>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</si>
  <si>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</si>
  <si>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</si>
  <si>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</si>
  <si>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</si>
  <si>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</si>
  <si>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</si>
  <si>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</si>
  <si>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</si>
  <si>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</si>
  <si>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</si>
  <si>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</si>
  <si>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</si>
  <si>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</si>
  <si>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</si>
  <si>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</si>
  <si>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</si>
  <si>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</si>
  <si>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</si>
  <si>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</si>
  <si>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</si>
  <si>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</si>
  <si>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</si>
  <si>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</si>
  <si>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</si>
  <si>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</si>
  <si>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</si>
  <si>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</si>
  <si>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</si>
  <si>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</si>
  <si>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</si>
  <si>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</si>
  <si>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</si>
  <si>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</si>
  <si>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</si>
  <si>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</si>
  <si>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</si>
  <si>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</si>
  <si>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</si>
  <si>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</si>
  <si>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</si>
  <si>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</si>
  <si>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</si>
  <si>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</si>
  <si>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</si>
  <si>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</si>
  <si>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</si>
  <si>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</si>
  <si>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</si>
  <si>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</si>
  <si>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</si>
  <si>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</si>
  <si>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</si>
  <si>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</si>
  <si>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</si>
  <si>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</si>
  <si>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</si>
  <si>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</si>
  <si>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</si>
  <si>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</si>
  <si>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</si>
  <si>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</si>
  <si>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</si>
  <si>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</si>
  <si>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</si>
  <si>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</si>
  <si>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</si>
  <si>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</si>
  <si>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</si>
  <si>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</si>
  <si>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</si>
  <si>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</si>
  <si>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</si>
  <si>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</si>
  <si>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</si>
  <si>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</si>
  <si>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</si>
  <si>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</si>
  <si>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</si>
  <si>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</si>
  <si>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</si>
  <si>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</si>
  <si>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</si>
  <si>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</si>
  <si>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</si>
  <si>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</si>
  <si>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</si>
  <si>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</si>
  <si>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</si>
  <si>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</si>
  <si>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</si>
  <si>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</si>
  <si>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</si>
  <si>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</si>
  <si>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</si>
  <si>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</si>
  <si>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</si>
  <si>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</si>
  <si>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</si>
  <si>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</si>
  <si>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</si>
  <si>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</si>
  <si>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</si>
  <si>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</si>
  <si>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</si>
  <si>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</si>
  <si>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</si>
  <si>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</si>
  <si>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</si>
  <si>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</si>
  <si>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</si>
  <si>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</si>
  <si>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</si>
  <si>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</si>
  <si>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</si>
  <si>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</si>
  <si>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</si>
  <si>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</si>
  <si>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</si>
  <si>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</si>
  <si>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</si>
  <si>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</si>
  <si>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</si>
  <si>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</si>
  <si>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</si>
  <si>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</si>
  <si>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</si>
  <si>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</si>
  <si>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</si>
  <si>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</si>
  <si>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</si>
  <si>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</si>
  <si>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</si>
  <si>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</si>
  <si>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</si>
  <si>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</si>
  <si>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</si>
  <si>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</si>
  <si>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</si>
  <si>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</si>
  <si>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</si>
  <si>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</si>
  <si>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</si>
  <si>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</si>
  <si>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</si>
  <si>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</si>
  <si>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</si>
  <si>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</si>
  <si>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</si>
  <si>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</si>
  <si>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</si>
  <si>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</si>
  <si>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</si>
  <si>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</si>
  <si>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</si>
  <si>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</si>
  <si>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</si>
  <si>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</si>
  <si>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</si>
  <si>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</si>
  <si>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</si>
  <si>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</si>
  <si>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</si>
  <si>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</si>
  <si>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</si>
  <si>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</si>
  <si>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</si>
  <si>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</si>
  <si>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</si>
  <si>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</si>
  <si>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</si>
  <si>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</si>
  <si>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</si>
  <si>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</si>
  <si>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</si>
  <si>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</si>
  <si>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</si>
  <si>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</si>
  <si>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</si>
  <si>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</si>
  <si>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</si>
  <si>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</si>
  <si>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</si>
  <si>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</si>
  <si>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</si>
  <si>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</si>
  <si>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</si>
  <si>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</si>
  <si>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</si>
  <si>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</si>
  <si>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</si>
  <si>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</si>
  <si>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</si>
  <si>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</si>
  <si>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</si>
  <si>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</si>
  <si>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</si>
  <si>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</si>
  <si>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</si>
  <si>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</si>
  <si>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</si>
  <si>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</si>
  <si>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</si>
  <si>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</si>
  <si>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</si>
  <si>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</si>
  <si>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</si>
  <si>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</si>
  <si>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</si>
  <si>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</si>
  <si>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</si>
  <si>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</si>
  <si>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</si>
  <si>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</si>
  <si>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</si>
  <si>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</si>
  <si>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</si>
  <si>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</si>
  <si>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</si>
  <si>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</si>
  <si>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</si>
  <si>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</si>
  <si>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</si>
  <si>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</si>
  <si>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</si>
  <si>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</si>
  <si>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</si>
  <si>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</si>
  <si>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</si>
  <si>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</si>
  <si>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</si>
  <si>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</si>
  <si>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</si>
  <si>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</si>
  <si>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</si>
  <si>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</si>
  <si>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</si>
  <si>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</si>
  <si>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</si>
  <si>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</si>
  <si>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</si>
  <si>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</si>
  <si>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</si>
  <si>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</si>
  <si>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</si>
  <si>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</si>
  <si>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</si>
  <si>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</si>
  <si>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</si>
  <si>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</si>
  <si>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</si>
  <si>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</si>
  <si>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</si>
  <si>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</si>
  <si>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</si>
  <si>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</si>
  <si>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</si>
  <si>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</si>
  <si>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</si>
  <si>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</si>
  <si>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</si>
  <si>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</si>
  <si>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</si>
  <si>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</si>
  <si>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</si>
  <si>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</si>
  <si>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</si>
  <si>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</si>
  <si>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</si>
  <si>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</si>
  <si>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</si>
  <si>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</si>
  <si>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</si>
  <si>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</si>
  <si>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</si>
  <si>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</si>
  <si>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</si>
  <si>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</si>
  <si>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</si>
  <si>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</si>
  <si>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</si>
  <si>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</si>
  <si>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</si>
  <si>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</si>
  <si>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</si>
  <si>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</si>
  <si>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</si>
  <si>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</si>
  <si>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</si>
  <si>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</si>
  <si>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</si>
  <si>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</si>
  <si>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</si>
  <si>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</si>
  <si>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</si>
  <si>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</si>
  <si>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</si>
  <si>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</si>
  <si>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</si>
  <si>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</si>
  <si>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</si>
  <si>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</si>
  <si>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</si>
  <si>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</si>
  <si>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</si>
  <si>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</si>
  <si>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</si>
  <si>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</si>
  <si>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</si>
  <si>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</si>
  <si>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</si>
  <si>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</si>
  <si>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</si>
  <si>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</si>
  <si>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</si>
  <si>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</si>
  <si>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</si>
  <si>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</si>
  <si>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</si>
  <si>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</si>
  <si>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</si>
  <si>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</si>
  <si>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</si>
  <si>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</si>
  <si>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</si>
  <si>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</si>
  <si>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</si>
  <si>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</si>
  <si>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</si>
  <si>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</si>
  <si>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</si>
  <si>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</si>
  <si>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</si>
  <si>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</si>
  <si>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</si>
  <si>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</si>
  <si>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</si>
  <si>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</si>
  <si>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</si>
  <si>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</si>
  <si>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</si>
  <si>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</si>
  <si>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</si>
  <si>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</si>
  <si>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</si>
  <si>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</si>
  <si>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</si>
  <si>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</si>
  <si>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</si>
  <si>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</si>
  <si>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</si>
  <si>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</si>
  <si>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</si>
  <si>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</si>
  <si>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</si>
  <si>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</si>
  <si>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</si>
  <si>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</si>
  <si>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</si>
  <si>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</si>
  <si>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</si>
  <si>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</si>
  <si>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</si>
  <si>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</si>
  <si>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</si>
  <si>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</si>
  <si>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</si>
  <si>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</si>
  <si>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</si>
  <si>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</si>
  <si>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</si>
  <si>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</si>
  <si>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</si>
  <si>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</si>
  <si>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</si>
  <si>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</si>
  <si>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</si>
  <si>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</si>
  <si>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</si>
  <si>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</si>
  <si>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</si>
  <si>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</si>
  <si>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</si>
  <si>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</si>
  <si>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</si>
  <si>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</si>
  <si>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</si>
  <si>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</si>
  <si>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</si>
  <si>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</si>
  <si>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</si>
  <si>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</si>
  <si>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</si>
  <si>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</si>
  <si>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</si>
  <si>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</si>
  <si>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</si>
  <si>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</si>
  <si>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</si>
  <si>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</si>
  <si>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</si>
  <si>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</si>
  <si>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</si>
  <si>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</si>
  <si>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</si>
  <si>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</si>
  <si>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</si>
  <si>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</si>
  <si>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</si>
  <si>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</si>
  <si>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</si>
  <si>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</si>
  <si>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</si>
  <si>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</si>
  <si>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</si>
  <si>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</si>
  <si>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</si>
  <si>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</si>
  <si>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</si>
  <si>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</si>
  <si>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</si>
  <si>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</si>
  <si>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</si>
  <si>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</si>
  <si>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</si>
  <si>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</si>
  <si>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</si>
  <si>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</si>
  <si>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</si>
  <si>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</si>
  <si>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</si>
  <si>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</si>
  <si>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</si>
  <si>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</si>
  <si>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</si>
  <si>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</si>
  <si>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</si>
  <si>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</si>
  <si>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</si>
  <si>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</si>
  <si>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</si>
  <si>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</si>
  <si>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</si>
  <si>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</si>
  <si>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</si>
  <si>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</si>
  <si>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</si>
  <si>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</si>
  <si>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</si>
  <si>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</si>
  <si>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</si>
  <si>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</si>
  <si>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</si>
  <si>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</si>
  <si>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</si>
  <si>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</si>
  <si>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</si>
  <si>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</si>
  <si>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</si>
  <si>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</si>
  <si>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</si>
  <si>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</si>
  <si>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</si>
  <si>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</si>
  <si>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</si>
  <si>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</si>
  <si>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</si>
  <si>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</si>
  <si>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</si>
  <si>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</si>
  <si>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</si>
  <si>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</si>
  <si>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</si>
  <si>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</si>
  <si>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</si>
  <si>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</si>
  <si>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</si>
  <si>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</si>
  <si>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</si>
  <si>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</si>
  <si>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</si>
  <si>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</si>
  <si>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</si>
  <si>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</si>
  <si>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</si>
  <si>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</si>
  <si>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</si>
  <si>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</si>
  <si>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</si>
  <si>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</si>
  <si>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</si>
  <si>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</si>
  <si>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</si>
  <si>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</si>
  <si>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</si>
  <si>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</si>
  <si>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</si>
  <si>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</si>
  <si>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</si>
  <si>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</si>
  <si>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</si>
  <si>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</si>
  <si>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</si>
  <si>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</si>
  <si>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</si>
  <si>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</si>
  <si>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</si>
  <si>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</si>
  <si>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</si>
  <si>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</si>
  <si>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</si>
  <si>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</si>
  <si>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</si>
  <si>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</si>
  <si>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</si>
  <si>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</si>
  <si>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</si>
  <si>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</si>
  <si>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</si>
  <si>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</si>
  <si>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</si>
  <si>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</si>
  <si>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</si>
  <si>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</si>
  <si>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</si>
  <si>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</si>
  <si>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</si>
  <si>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</si>
  <si>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</si>
  <si>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</si>
  <si>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</si>
  <si>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</si>
  <si>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</si>
  <si>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</si>
  <si>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</si>
  <si>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</si>
  <si>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</si>
  <si>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</si>
  <si>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</si>
  <si>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</si>
  <si>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</si>
  <si>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</si>
  <si>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</si>
  <si>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</si>
  <si>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</si>
  <si>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</si>
  <si>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</si>
  <si>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</si>
  <si>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</si>
  <si>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</si>
  <si>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</si>
  <si>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</si>
  <si>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</si>
  <si>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</si>
  <si>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</si>
  <si>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</si>
  <si>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</si>
  <si>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</si>
  <si>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</si>
  <si>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</si>
  <si>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</si>
  <si>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</si>
  <si>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</si>
  <si>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</si>
  <si>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</si>
  <si>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</si>
  <si>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</si>
  <si>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</si>
  <si>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</si>
  <si>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</si>
  <si>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</si>
  <si>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</si>
  <si>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</si>
  <si>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</si>
  <si>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</si>
  <si>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</si>
  <si>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</si>
  <si>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</si>
  <si>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</si>
  <si>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</si>
  <si>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</si>
  <si>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</si>
  <si>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</si>
  <si>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</si>
  <si>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</si>
  <si>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</si>
  <si>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</si>
  <si>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</si>
  <si>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</si>
  <si>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</si>
  <si>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</si>
  <si>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</si>
  <si>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</si>
  <si>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</si>
  <si>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</si>
  <si>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</si>
  <si>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</si>
  <si>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</si>
  <si>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</si>
  <si>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</si>
  <si>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</si>
  <si>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</si>
  <si>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</si>
  <si>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</si>
  <si>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</si>
  <si>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</si>
  <si>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</si>
  <si>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</si>
  <si>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</si>
  <si>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</si>
  <si>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</si>
  <si>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</si>
  <si>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</si>
  <si>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</si>
  <si>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</si>
  <si>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</si>
  <si>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</si>
  <si>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</si>
  <si>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</si>
  <si>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</si>
  <si>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</si>
  <si>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</si>
  <si>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</si>
  <si>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</si>
  <si>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</si>
  <si>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</si>
  <si>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</si>
  <si>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</si>
  <si>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</si>
  <si>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</si>
  <si>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</si>
  <si>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</si>
  <si>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</si>
  <si>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</si>
  <si>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</si>
  <si>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</si>
  <si>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</si>
  <si>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</si>
  <si>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</si>
  <si>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</si>
  <si>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</si>
  <si>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</si>
  <si>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</si>
  <si>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</si>
  <si>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</si>
  <si>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</si>
  <si>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</si>
  <si>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</si>
  <si>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</si>
  <si>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</si>
  <si>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</si>
  <si>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</si>
  <si>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</si>
  <si>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</si>
  <si>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</si>
  <si>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</si>
  <si>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</si>
  <si>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</si>
  <si>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</si>
  <si>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</si>
  <si>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</si>
  <si>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</si>
  <si>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</si>
  <si>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</si>
  <si>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</si>
  <si>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</si>
  <si>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</si>
  <si>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</si>
  <si>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</si>
  <si>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</si>
  <si>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</si>
  <si>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</si>
  <si>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</si>
  <si>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</si>
  <si>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</si>
  <si>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</si>
  <si>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</si>
  <si>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</si>
  <si>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</si>
  <si>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</si>
  <si>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</si>
  <si>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</si>
  <si>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</si>
  <si>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</si>
  <si>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</si>
  <si>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</si>
  <si>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</si>
  <si>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</si>
  <si>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</si>
  <si>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</si>
  <si>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</si>
  <si>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</si>
  <si>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</si>
  <si>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</si>
  <si>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</si>
  <si>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</si>
  <si>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</si>
  <si>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</si>
  <si>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</si>
  <si>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</si>
  <si>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</si>
  <si>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</si>
  <si>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</si>
  <si>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</si>
  <si>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</si>
  <si>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</si>
  <si>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</si>
  <si>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</si>
  <si>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</si>
  <si>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</si>
  <si>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</si>
  <si>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</si>
  <si>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</si>
  <si>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</si>
  <si>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</si>
  <si>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</si>
  <si>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</si>
  <si>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</si>
  <si>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</si>
  <si>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</si>
  <si>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</si>
  <si>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</si>
  <si>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</si>
  <si>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</si>
  <si>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</si>
  <si>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</si>
  <si>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</si>
  <si>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</si>
  <si>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</si>
  <si>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</si>
  <si>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</si>
  <si>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</si>
  <si>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</si>
  <si>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</si>
  <si>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</si>
  <si>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</si>
  <si>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</si>
  <si>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</si>
  <si>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</si>
  <si>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</si>
  <si>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</si>
  <si>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</si>
  <si>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</si>
  <si>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</si>
  <si>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</si>
  <si>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</si>
  <si>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</si>
  <si>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</si>
  <si>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</si>
  <si>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</si>
  <si>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</si>
  <si>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</si>
  <si>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</si>
  <si>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</si>
  <si>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</si>
  <si>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</si>
  <si>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</si>
  <si>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</si>
  <si>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</si>
  <si>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</si>
  <si>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</si>
  <si>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</si>
  <si>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</si>
  <si>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</si>
  <si>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</si>
  <si>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</si>
  <si>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</si>
  <si>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</si>
  <si>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</si>
  <si>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</si>
  <si>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</si>
  <si>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</si>
  <si>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</si>
  <si>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</si>
  <si>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</si>
  <si>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</si>
  <si>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</si>
  <si>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</si>
  <si>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</si>
  <si>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</si>
  <si>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</si>
  <si>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</si>
  <si>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</si>
  <si>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</si>
  <si>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</si>
  <si>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</si>
  <si>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</si>
  <si>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</si>
  <si>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</si>
  <si>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</si>
  <si>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</si>
  <si>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</si>
  <si>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</si>
  <si>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</si>
  <si>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</si>
  <si>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</si>
  <si>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</si>
  <si>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</si>
  <si>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</si>
  <si>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</si>
  <si>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</si>
  <si>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</si>
  <si>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</si>
  <si>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</si>
  <si>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</si>
  <si>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</si>
  <si>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</si>
  <si>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</si>
  <si>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</si>
  <si>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</si>
  <si>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</si>
  <si>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</si>
  <si>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</si>
  <si>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</si>
  <si>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</si>
  <si>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</si>
  <si>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</si>
  <si>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</si>
  <si>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</si>
  <si>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</si>
  <si>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</si>
  <si>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</si>
  <si>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</si>
  <si>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</si>
  <si>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</si>
  <si>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</si>
  <si>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</si>
  <si>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</si>
  <si>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</si>
  <si>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</si>
  <si>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</si>
  <si>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</si>
  <si>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</si>
  <si>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</si>
  <si>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</si>
  <si>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</si>
  <si>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</si>
  <si>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</si>
  <si>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</si>
  <si>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</si>
  <si>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</si>
  <si>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</si>
  <si>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</si>
  <si>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</si>
  <si>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</si>
  <si>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</si>
  <si>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</si>
  <si>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</si>
  <si>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</si>
  <si>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</si>
  <si>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</si>
  <si>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</si>
  <si>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</si>
  <si>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</si>
  <si>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</si>
  <si>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</si>
  <si>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</si>
  <si>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</si>
  <si>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</si>
  <si>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</si>
  <si>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</si>
  <si>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</si>
  <si>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</si>
  <si>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</si>
  <si>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</si>
  <si>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</si>
  <si>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</si>
  <si>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</si>
  <si>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</si>
  <si>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</si>
  <si>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</si>
  <si>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</si>
  <si>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</si>
  <si>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</si>
  <si>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</si>
  <si>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</si>
  <si>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</si>
  <si>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</si>
  <si>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</si>
  <si>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</si>
  <si>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</si>
  <si>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</si>
  <si>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</si>
  <si>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</si>
  <si>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</si>
  <si>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</si>
  <si>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</si>
  <si>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</si>
  <si>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</si>
  <si>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</si>
  <si>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</si>
  <si>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</si>
  <si>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</si>
  <si>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</si>
  <si>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</si>
  <si>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</si>
  <si>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</si>
  <si>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</si>
  <si>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</si>
  <si>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</si>
  <si>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</si>
  <si>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</si>
  <si>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</si>
  <si>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</si>
  <si>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</si>
  <si>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</si>
  <si>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</si>
  <si>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</si>
  <si>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</si>
  <si>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</si>
  <si>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</si>
  <si>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</si>
  <si>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</si>
  <si>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</si>
  <si>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</si>
  <si>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</si>
  <si>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</si>
  <si>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</si>
  <si>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</si>
  <si>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</si>
  <si>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</si>
  <si>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</si>
  <si>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</si>
  <si>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</si>
  <si>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</si>
  <si>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</si>
  <si>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</si>
  <si>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</si>
  <si>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</si>
  <si>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</si>
  <si>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</si>
  <si>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</si>
  <si>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</si>
  <si>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</si>
  <si>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</si>
  <si>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</si>
  <si>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</si>
  <si>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</si>
  <si>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</si>
  <si>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</si>
  <si>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</si>
  <si>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</si>
  <si>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</si>
  <si>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</si>
  <si>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</si>
  <si>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</si>
  <si>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</si>
  <si>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</si>
  <si>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</si>
  <si>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</si>
  <si>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</si>
  <si>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</si>
  <si>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</si>
  <si>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</si>
  <si>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</si>
  <si>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</si>
  <si>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</si>
  <si>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</si>
  <si>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</si>
  <si>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</si>
  <si>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</si>
  <si>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</si>
  <si>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</si>
  <si>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</si>
  <si>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</si>
  <si>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</si>
  <si>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</si>
  <si>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</si>
  <si>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</si>
  <si>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</si>
  <si>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</si>
  <si>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</si>
  <si>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</si>
  <si>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</si>
  <si>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</si>
  <si>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</si>
  <si>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</si>
  <si>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</si>
  <si>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</si>
  <si>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</si>
  <si>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</si>
  <si>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</si>
  <si>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</si>
  <si>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</si>
  <si>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</si>
  <si>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</si>
  <si>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</si>
  <si>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</si>
  <si>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</si>
  <si>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</si>
  <si>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</si>
  <si>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</si>
  <si>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</si>
  <si>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</si>
  <si>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</si>
  <si>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</si>
  <si>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</si>
  <si>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</si>
  <si>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</si>
  <si>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</si>
  <si>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</si>
  <si>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</si>
  <si>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</si>
  <si>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</si>
  <si>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</si>
  <si>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</si>
  <si>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</si>
  <si>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</si>
  <si>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</si>
  <si>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</si>
  <si>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</si>
  <si>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</si>
  <si>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</si>
  <si>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</si>
  <si>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</si>
  <si>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</si>
  <si>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</si>
  <si>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</si>
  <si>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</si>
  <si>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</si>
  <si>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</si>
  <si>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</si>
  <si>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</si>
  <si>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</si>
  <si>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</si>
  <si>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</si>
  <si>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</si>
  <si>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</si>
  <si>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</si>
  <si>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</si>
  <si>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</si>
  <si>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</si>
  <si>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</si>
  <si>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</si>
  <si>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</si>
  <si>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</si>
  <si>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</si>
  <si>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</si>
  <si>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</si>
  <si>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</si>
  <si>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</si>
  <si>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</si>
  <si>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</si>
  <si>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</si>
  <si>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</si>
  <si>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</si>
  <si>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</si>
  <si>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</si>
  <si>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</si>
  <si>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</si>
  <si>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</si>
  <si>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</si>
  <si>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</si>
  <si>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</si>
  <si>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</si>
  <si>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</si>
  <si>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</si>
  <si>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</si>
  <si>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</si>
  <si>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</si>
  <si>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</si>
  <si>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</si>
  <si>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</si>
  <si>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</si>
  <si>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</si>
  <si>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</si>
  <si>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</si>
  <si>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</si>
  <si>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</si>
  <si>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</si>
  <si>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</si>
  <si>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</si>
  <si>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</si>
  <si>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</si>
  <si>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</si>
  <si>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</si>
  <si>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</si>
  <si>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</si>
  <si>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</si>
  <si>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</si>
  <si>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</si>
  <si>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</si>
  <si>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</si>
  <si>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</si>
  <si>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</si>
  <si>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</si>
  <si>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</si>
  <si>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</si>
  <si>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</si>
  <si>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</si>
  <si>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</si>
  <si>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</si>
  <si>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</si>
  <si>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</si>
  <si>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</si>
  <si>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</si>
  <si>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</si>
  <si>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</si>
  <si>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</si>
  <si>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</si>
  <si>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</si>
  <si>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</si>
  <si>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</si>
  <si>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</si>
  <si>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</si>
  <si>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</si>
  <si>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</si>
  <si>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</si>
  <si>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</si>
  <si>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</si>
  <si>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</si>
  <si>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</si>
  <si>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</si>
  <si>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</si>
  <si>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</si>
  <si>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</si>
  <si>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</si>
  <si>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</si>
  <si>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</si>
  <si>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</si>
  <si>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</si>
  <si>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</si>
  <si>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</si>
  <si>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</si>
  <si>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</si>
  <si>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</si>
  <si>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</si>
  <si>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</si>
  <si>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</si>
  <si>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</si>
  <si>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</si>
  <si>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</si>
  <si>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</si>
  <si>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</si>
  <si>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</si>
  <si>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</si>
  <si>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</si>
  <si>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</si>
  <si>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</si>
  <si>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</si>
  <si>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</si>
  <si>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</si>
  <si>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</si>
  <si>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</si>
  <si>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</si>
  <si>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</si>
  <si>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</si>
  <si>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</si>
  <si>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</si>
  <si>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</si>
  <si>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</si>
  <si>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</si>
  <si>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</si>
  <si>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</si>
  <si>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</si>
  <si>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</si>
  <si>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</si>
  <si>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</si>
  <si>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</si>
  <si>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</si>
  <si>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</si>
  <si>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</si>
  <si>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</si>
  <si>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</si>
  <si>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</si>
  <si>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</si>
  <si>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</si>
  <si>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</si>
  <si>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</si>
  <si>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</si>
  <si>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</si>
  <si>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</si>
  <si>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</si>
  <si>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</si>
  <si>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</si>
  <si>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</si>
  <si>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</si>
  <si>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</si>
  <si>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</si>
  <si>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</si>
  <si>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</si>
  <si>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</si>
  <si>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</si>
  <si>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</si>
  <si>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</si>
  <si>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</si>
  <si>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</si>
  <si>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</si>
  <si>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</si>
  <si>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</si>
  <si>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</si>
  <si>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</si>
  <si>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</si>
  <si>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</si>
  <si>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</si>
  <si>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</si>
  <si>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</si>
  <si>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</si>
  <si>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</si>
  <si>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</si>
  <si>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</si>
  <si>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</si>
  <si>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</si>
  <si>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</si>
  <si>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</si>
  <si>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</si>
  <si>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</si>
  <si>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</si>
  <si>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</si>
  <si>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</si>
  <si>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</si>
  <si>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</si>
  <si>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</si>
  <si>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</si>
  <si>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</si>
  <si>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</si>
  <si>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</si>
  <si>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</si>
  <si>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</si>
  <si>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</si>
  <si>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</si>
  <si>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</si>
  <si>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</si>
  <si>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</si>
  <si>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</si>
  <si>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</si>
  <si>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</si>
  <si>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</si>
  <si>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</si>
  <si>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</si>
  <si>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</si>
  <si>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</si>
  <si>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</si>
  <si>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</si>
  <si>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</si>
  <si>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</si>
  <si>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</si>
  <si>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</si>
  <si>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</si>
  <si>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</si>
  <si>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</si>
  <si>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</si>
  <si>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</si>
  <si>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</si>
  <si>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</si>
  <si>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</si>
  <si>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</si>
  <si>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</si>
  <si>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</si>
  <si>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</si>
  <si>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</si>
  <si>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</si>
  <si>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</si>
  <si>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</si>
  <si>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</si>
  <si>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</si>
  <si>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</si>
  <si>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</si>
  <si>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</si>
  <si>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</si>
  <si>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</si>
  <si>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</si>
  <si>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</si>
  <si>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</si>
  <si>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</si>
  <si>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</si>
  <si>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</si>
  <si>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</si>
  <si>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</si>
  <si>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</si>
  <si>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</si>
  <si>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</si>
  <si>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</si>
  <si>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</si>
  <si>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</si>
  <si>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</si>
  <si>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</si>
  <si>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</si>
  <si>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</si>
  <si>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</si>
  <si>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</si>
  <si>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</si>
  <si>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</si>
  <si>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</si>
  <si>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</si>
  <si>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</si>
  <si>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</si>
  <si>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</si>
  <si>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</si>
  <si>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</si>
  <si>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</si>
  <si>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</si>
  <si>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</si>
  <si>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</si>
  <si>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</si>
  <si>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</si>
  <si>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</si>
  <si>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</si>
  <si>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</si>
  <si>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</si>
  <si>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</si>
  <si>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</si>
  <si>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</si>
  <si>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</si>
  <si>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</si>
  <si>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</si>
  <si>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</si>
  <si>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</si>
  <si>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</si>
  <si>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</si>
  <si>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</si>
  <si>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</si>
  <si>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</si>
  <si>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</si>
  <si>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</si>
  <si>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</si>
  <si>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</si>
  <si>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</si>
  <si>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</si>
  <si>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</si>
  <si>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</si>
  <si>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</si>
  <si>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</si>
  <si>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</si>
  <si>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</si>
  <si>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</si>
  <si>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</si>
  <si>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</si>
  <si>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</si>
  <si>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</si>
  <si>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</si>
  <si>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</si>
  <si>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</si>
  <si>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</si>
  <si>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</si>
  <si>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</si>
  <si>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</si>
  <si>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</si>
  <si>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</si>
  <si>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</si>
  <si>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</si>
  <si>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</si>
  <si>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</si>
  <si>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</si>
  <si>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</si>
  <si>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</si>
  <si>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</si>
  <si>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</si>
  <si>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</si>
  <si>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</si>
  <si>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</si>
  <si>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</si>
  <si>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</si>
  <si>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</si>
  <si>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</si>
  <si>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</si>
  <si>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</si>
  <si>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</si>
  <si>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</si>
  <si>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</si>
  <si>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</si>
  <si>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</si>
  <si>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</si>
  <si>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</si>
  <si>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</si>
  <si>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</si>
  <si>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</si>
  <si>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</si>
  <si>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</si>
  <si>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</si>
  <si>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</si>
  <si>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</si>
  <si>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</si>
  <si>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</si>
  <si>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</si>
  <si>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</si>
  <si>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</si>
  <si>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</si>
  <si>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</si>
  <si>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</si>
  <si>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</si>
  <si>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</si>
  <si>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</si>
  <si>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</si>
  <si>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</si>
  <si>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</si>
  <si>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</si>
  <si>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</si>
  <si>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</si>
  <si>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</si>
  <si>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</si>
  <si>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</si>
  <si>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</si>
  <si>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</si>
  <si>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</si>
  <si>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</si>
  <si>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</si>
  <si>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</si>
  <si>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</si>
  <si>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</si>
  <si>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</si>
  <si>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</si>
  <si>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</si>
  <si>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</si>
  <si>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</si>
  <si>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</si>
  <si>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</si>
  <si>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</si>
  <si>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</si>
  <si>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</si>
  <si>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</si>
  <si>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</si>
  <si>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</si>
  <si>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</si>
  <si>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</si>
  <si>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</si>
  <si>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</si>
  <si>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</si>
  <si>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</si>
  <si>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</si>
  <si>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</si>
  <si>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</si>
  <si>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</si>
  <si>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</si>
  <si>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</si>
  <si>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</si>
  <si>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</si>
  <si>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</si>
  <si>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</si>
  <si>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</si>
  <si>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</si>
  <si>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</si>
  <si>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</si>
  <si>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</si>
  <si>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</si>
  <si>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</si>
  <si>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</si>
  <si>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</si>
  <si>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</si>
  <si>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</si>
  <si>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</si>
  <si>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</si>
  <si>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</si>
  <si>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</si>
  <si>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</si>
  <si>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</si>
  <si>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</si>
  <si>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</si>
  <si>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</si>
  <si>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</si>
  <si>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</si>
  <si>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</si>
  <si>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</si>
  <si>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</si>
  <si>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</si>
  <si>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</si>
  <si>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</si>
  <si>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</si>
  <si>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</si>
  <si>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</si>
  <si>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</si>
  <si>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</si>
  <si>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</si>
  <si>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</si>
  <si>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</si>
  <si>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</si>
  <si>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</si>
  <si>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</si>
  <si>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</si>
  <si>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</si>
  <si>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</si>
  <si>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</si>
  <si>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</si>
  <si>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</si>
  <si>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</si>
  <si>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</si>
  <si>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</si>
  <si>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</si>
  <si>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</si>
  <si>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</si>
  <si>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</si>
  <si>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</si>
  <si>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</si>
  <si>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</si>
  <si>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</si>
  <si>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</si>
  <si>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</si>
  <si>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</si>
  <si>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</si>
  <si>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</si>
  <si>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</si>
  <si>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</si>
  <si>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</si>
  <si>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</si>
  <si>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</si>
  <si>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</si>
  <si>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</si>
  <si>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</si>
  <si>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</si>
  <si>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</si>
  <si>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</si>
  <si>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</si>
  <si>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</si>
  <si>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</si>
  <si>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</si>
  <si>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</si>
  <si>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</si>
  <si>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</si>
  <si>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</si>
  <si>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</si>
  <si>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</si>
  <si>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</si>
  <si>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</si>
  <si>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</si>
  <si>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</si>
  <si>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</si>
  <si>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</si>
  <si>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</si>
  <si>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</si>
  <si>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</si>
  <si>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</si>
  <si>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</si>
  <si>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</si>
  <si>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</si>
  <si>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</si>
  <si>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</si>
  <si>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</si>
  <si>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</si>
  <si>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</si>
  <si>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</si>
  <si>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</si>
  <si>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</si>
  <si>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</si>
  <si>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</si>
  <si>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</si>
  <si>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</si>
  <si>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</si>
  <si>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</si>
  <si>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</si>
  <si>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</si>
  <si>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</si>
  <si>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</si>
  <si>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</si>
  <si>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</si>
  <si>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</si>
  <si>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</si>
  <si>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</si>
  <si>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</si>
  <si>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</si>
  <si>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</si>
  <si>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</si>
  <si>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</si>
  <si>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</si>
  <si>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</si>
  <si>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</si>
  <si>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</si>
  <si>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</si>
  <si>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</si>
  <si>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</si>
  <si>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</si>
  <si>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</si>
  <si>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</si>
  <si>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</si>
  <si>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</si>
  <si>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</si>
  <si>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</si>
  <si>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</si>
  <si>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</si>
  <si>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</si>
  <si>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</si>
  <si>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</si>
  <si>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</si>
  <si>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</si>
  <si>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</si>
  <si>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</si>
  <si>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</si>
  <si>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</si>
  <si>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</si>
  <si>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</si>
  <si>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</si>
  <si>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</si>
  <si>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</si>
  <si>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</si>
  <si>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</si>
  <si>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</si>
  <si>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</si>
  <si>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</si>
  <si>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</si>
  <si>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</si>
  <si>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</si>
  <si>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</si>
  <si>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</si>
  <si>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</si>
  <si>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</si>
  <si>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</si>
  <si>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</si>
  <si>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</si>
  <si>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</si>
  <si>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</si>
  <si>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</si>
  <si>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</si>
  <si>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</si>
  <si>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</si>
  <si>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</si>
  <si>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</si>
  <si>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</si>
  <si>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</si>
  <si>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</si>
  <si>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</si>
  <si>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</si>
  <si>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</si>
  <si>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</si>
  <si>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</si>
  <si>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</si>
  <si>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</si>
  <si>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</si>
  <si>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</si>
  <si>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</si>
  <si>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</si>
  <si>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</si>
  <si>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</si>
  <si>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</si>
  <si>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</si>
  <si>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</si>
  <si>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</si>
  <si>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</si>
  <si>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</si>
  <si>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</si>
  <si>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</si>
  <si>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</si>
  <si>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</si>
  <si>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</si>
  <si>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</si>
  <si>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</si>
  <si>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</si>
  <si>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</si>
  <si>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</si>
  <si>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</si>
  <si>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</si>
  <si>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</si>
  <si>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</si>
  <si>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</si>
  <si>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</si>
  <si>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</si>
  <si>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</si>
  <si>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</si>
  <si>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</si>
  <si>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</si>
  <si>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</si>
  <si>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</si>
  <si>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</si>
  <si>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</si>
  <si>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</si>
  <si>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</si>
  <si>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</si>
  <si>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</si>
  <si>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</si>
  <si>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</si>
  <si>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</si>
  <si>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</si>
  <si>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</si>
  <si>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</si>
  <si>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</si>
  <si>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</si>
  <si>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</si>
  <si>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</si>
  <si>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</si>
  <si>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</si>
  <si>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</si>
  <si>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</si>
  <si>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</si>
  <si>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</si>
  <si>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</si>
  <si>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</si>
  <si>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</si>
  <si>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</si>
  <si>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</si>
  <si>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</si>
  <si>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</si>
  <si>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</si>
  <si>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</si>
  <si>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</si>
  <si>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</si>
  <si>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</si>
  <si>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</si>
  <si>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</si>
  <si>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</si>
  <si>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</si>
  <si>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</si>
  <si>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</si>
  <si>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</si>
  <si>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</si>
  <si>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</si>
  <si>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</si>
  <si>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</si>
  <si>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</si>
  <si>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</si>
  <si>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</si>
  <si>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</si>
  <si>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</si>
  <si>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</si>
  <si>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</si>
  <si>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</si>
  <si>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</si>
  <si>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</si>
  <si>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</si>
  <si>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</si>
  <si>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</si>
  <si>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</si>
  <si>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</si>
  <si>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</si>
  <si>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</si>
  <si>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</si>
  <si>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</si>
  <si>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</si>
  <si>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</si>
  <si>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</si>
  <si>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</si>
  <si>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</si>
  <si>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</si>
  <si>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</si>
  <si>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</si>
  <si>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</si>
  <si>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</si>
  <si>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</si>
  <si>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</si>
  <si>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</si>
  <si>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</si>
  <si>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</si>
  <si>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</si>
  <si>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</si>
  <si>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</si>
  <si>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</si>
  <si>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</si>
  <si>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</si>
  <si>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</si>
  <si>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</si>
  <si>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</si>
  <si>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</si>
  <si>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</si>
  <si>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</si>
  <si>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</si>
  <si>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</si>
  <si>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</si>
  <si>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</si>
  <si>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</si>
  <si>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</si>
  <si>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</si>
  <si>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</si>
  <si>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</si>
  <si>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</si>
  <si>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</si>
  <si>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</si>
  <si>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</si>
  <si>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</si>
  <si>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</si>
  <si>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</si>
  <si>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</si>
  <si>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</si>
  <si>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</si>
  <si>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</si>
  <si>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</si>
  <si>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</si>
  <si>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</si>
  <si>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</si>
  <si>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</si>
  <si>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</si>
  <si>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</si>
  <si>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</si>
  <si>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</si>
  <si>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</si>
  <si>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</si>
  <si>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</si>
  <si>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</si>
  <si>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</si>
  <si>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</si>
  <si>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</si>
  <si>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</si>
  <si>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</si>
  <si>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</si>
  <si>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</si>
  <si>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</si>
  <si>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</si>
  <si>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</si>
  <si>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</si>
  <si>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</si>
  <si>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</si>
  <si>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</si>
  <si>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</si>
  <si>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</si>
  <si>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</si>
  <si>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</si>
  <si>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</si>
  <si>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</si>
  <si>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</si>
  <si>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</si>
  <si>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</si>
  <si>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</si>
  <si>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</si>
  <si>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</si>
  <si>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</si>
  <si>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</si>
  <si>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</si>
  <si>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</si>
  <si>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</si>
  <si>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</si>
  <si>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</si>
  <si>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</si>
  <si>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</si>
  <si>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</si>
  <si>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</si>
  <si>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</si>
  <si>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</si>
  <si>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</si>
  <si>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</si>
  <si>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</si>
  <si>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</si>
  <si>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</si>
  <si>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</si>
  <si>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</si>
  <si>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</si>
  <si>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</si>
  <si>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</si>
  <si>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</si>
  <si>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</si>
  <si>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</si>
  <si>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</si>
  <si>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</si>
  <si>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</si>
  <si>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</si>
  <si>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</si>
  <si>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</si>
  <si>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</si>
  <si>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</si>
  <si>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</si>
  <si>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</si>
  <si>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</si>
  <si>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</si>
  <si>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</si>
  <si>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</si>
  <si>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</si>
  <si>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</si>
  <si>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</si>
  <si>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</si>
  <si>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</si>
  <si>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</si>
  <si>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</si>
  <si>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</si>
  <si>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</si>
  <si>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</si>
  <si>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</si>
  <si>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</si>
  <si>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</si>
  <si>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</si>
  <si>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</si>
  <si>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</si>
  <si>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</si>
  <si>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</si>
  <si>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</si>
  <si>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</si>
  <si>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</si>
  <si>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</si>
  <si>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</si>
  <si>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</si>
  <si>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</si>
  <si>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</si>
  <si>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</si>
  <si>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</si>
  <si>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</si>
  <si>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</si>
  <si>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</si>
  <si>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</si>
  <si>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</si>
  <si>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</si>
  <si>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</si>
  <si>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</si>
  <si>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</si>
  <si>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</si>
  <si>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</si>
  <si>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</si>
  <si>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</si>
  <si>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</si>
  <si>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</si>
  <si>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</si>
  <si>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</si>
  <si>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</si>
  <si>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</si>
  <si>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</si>
  <si>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</si>
  <si>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</si>
  <si>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</si>
  <si>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</si>
  <si>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</si>
  <si>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</si>
  <si>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</si>
  <si>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</si>
  <si>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</si>
  <si>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</si>
  <si>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</si>
  <si>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</si>
  <si>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</si>
  <si>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</si>
  <si>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</si>
  <si>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</si>
  <si>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</si>
  <si>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</si>
  <si>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</si>
  <si>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</si>
  <si>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</si>
  <si>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</si>
  <si>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</si>
  <si>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</si>
  <si>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</si>
  <si>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</si>
  <si>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</si>
  <si>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</si>
  <si>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</si>
  <si>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</si>
  <si>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</si>
  <si>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</si>
  <si>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</si>
  <si>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</si>
  <si>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</si>
  <si>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</si>
  <si>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</si>
  <si>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</si>
  <si>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</si>
  <si>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</si>
  <si>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</si>
  <si>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</si>
  <si>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</si>
  <si>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</si>
  <si>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</si>
  <si>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</si>
  <si>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</si>
  <si>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</si>
  <si>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</si>
  <si>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</si>
  <si>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</si>
  <si>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</si>
  <si>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</si>
  <si>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</si>
  <si>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</si>
  <si>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</si>
  <si>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</si>
  <si>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</si>
  <si>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</si>
  <si>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</si>
  <si>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</si>
  <si>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</si>
  <si>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</si>
  <si>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</si>
  <si>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</si>
  <si>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</si>
  <si>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</si>
  <si>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</si>
  <si>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</si>
  <si>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</si>
  <si>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</si>
  <si>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</si>
  <si>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</si>
  <si>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</si>
  <si>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</si>
  <si>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</si>
  <si>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</si>
  <si>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</si>
  <si>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</si>
  <si>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</si>
  <si>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</si>
  <si>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</si>
  <si>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</si>
  <si>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</si>
  <si>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</si>
  <si>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</si>
  <si>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</si>
  <si>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</si>
  <si>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</si>
  <si>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</si>
  <si>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</si>
  <si>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</si>
  <si>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</si>
  <si>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</si>
  <si>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</si>
  <si>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</si>
  <si>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</si>
  <si>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</si>
  <si>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</si>
  <si>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</si>
  <si>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</si>
  <si>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</si>
  <si>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</si>
  <si>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</si>
  <si>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</si>
  <si>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</si>
  <si>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</si>
  <si>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</si>
  <si>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</si>
  <si>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</si>
  <si>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</si>
  <si>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</si>
  <si>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</si>
  <si>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</si>
  <si>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</si>
  <si>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</si>
  <si>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</si>
  <si>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</si>
  <si>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</si>
  <si>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</si>
  <si>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</si>
  <si>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</si>
  <si>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</si>
  <si>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</si>
  <si>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</si>
  <si>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</si>
  <si>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</si>
  <si>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</si>
  <si>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</si>
  <si>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</si>
  <si>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</si>
  <si>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</si>
  <si>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</si>
  <si>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</si>
  <si>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</si>
  <si>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</si>
  <si>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</si>
  <si>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</si>
  <si>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</si>
  <si>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</si>
  <si>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</si>
  <si>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</si>
  <si>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</si>
  <si>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</si>
  <si>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</si>
  <si>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</si>
  <si>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</si>
  <si>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</si>
  <si>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</si>
  <si>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</si>
  <si>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</si>
  <si>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</si>
  <si>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</si>
  <si>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</si>
  <si>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</si>
  <si>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</si>
  <si>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</si>
  <si>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</si>
  <si>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</si>
  <si>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</si>
  <si>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</si>
  <si>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</si>
  <si>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</si>
  <si>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</si>
  <si>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</si>
  <si>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</si>
  <si>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</si>
  <si>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</si>
  <si>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</si>
  <si>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</si>
  <si>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</si>
  <si>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</si>
  <si>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</si>
  <si>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</si>
  <si>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</si>
  <si>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</si>
  <si>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</si>
  <si>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</si>
  <si>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</si>
  <si>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</si>
  <si>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</si>
  <si>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</si>
  <si>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</si>
  <si>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</si>
  <si>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</si>
  <si>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</si>
  <si>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</si>
  <si>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</si>
  <si>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</si>
  <si>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</si>
  <si>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</si>
  <si>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</si>
  <si>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</si>
  <si>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</si>
  <si>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</si>
  <si>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</si>
  <si>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</si>
  <si>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</si>
  <si>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</si>
  <si>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</si>
  <si>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</si>
  <si>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</si>
  <si>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</si>
  <si>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</si>
  <si>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</si>
  <si>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</si>
  <si>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</si>
  <si>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</si>
  <si>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</si>
  <si>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</si>
  <si>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</si>
  <si>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</si>
  <si>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</si>
  <si>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</si>
  <si>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</si>
  <si>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</si>
  <si>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</si>
  <si>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</si>
  <si>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</si>
  <si>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</si>
  <si>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</si>
  <si>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</si>
  <si>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</si>
  <si>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</si>
  <si>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</si>
  <si>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</si>
  <si>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</si>
  <si>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</si>
  <si>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</si>
  <si>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</si>
  <si>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</si>
  <si>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</si>
  <si>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</si>
  <si>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</si>
  <si>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</si>
  <si>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</si>
  <si>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</si>
  <si>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</si>
  <si>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</si>
  <si>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</si>
  <si>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</si>
  <si>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</si>
  <si>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</si>
  <si>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</si>
  <si>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</si>
  <si>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</si>
  <si>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</si>
  <si>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</si>
  <si>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</si>
  <si>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</si>
  <si>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</si>
  <si>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</si>
  <si>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</si>
  <si>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</si>
  <si>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</si>
  <si>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</si>
  <si>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</si>
  <si>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</si>
  <si>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</si>
  <si>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</si>
  <si>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</si>
  <si>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</si>
  <si>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</si>
  <si>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</si>
  <si>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</si>
  <si>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</si>
  <si>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</si>
  <si>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</si>
  <si>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</si>
  <si>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</si>
  <si>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</si>
  <si>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</si>
  <si>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</si>
  <si>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</si>
  <si>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</si>
  <si>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</si>
  <si>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</si>
  <si>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</si>
  <si>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</si>
  <si>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</si>
  <si>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</si>
  <si>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</si>
  <si>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</si>
  <si>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</si>
  <si>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</si>
  <si>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</si>
  <si>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</si>
  <si>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</si>
  <si>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</si>
  <si>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</si>
  <si>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</si>
  <si>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</si>
  <si>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</si>
  <si>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</si>
  <si>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</si>
  <si>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</si>
  <si>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</si>
  <si>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</si>
  <si>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</si>
  <si>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</si>
  <si>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</si>
  <si>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</si>
  <si>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</si>
  <si>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</si>
  <si>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</si>
  <si>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</si>
  <si>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</si>
  <si>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</si>
  <si>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</si>
  <si>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</si>
  <si>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</si>
  <si>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</si>
  <si>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</si>
  <si>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</si>
  <si>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</si>
  <si>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</si>
  <si>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</si>
  <si>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</si>
  <si>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</si>
  <si>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</si>
  <si>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</si>
  <si>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</si>
  <si>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</si>
  <si>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</si>
  <si>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</si>
  <si>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</si>
  <si>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</si>
  <si>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</si>
  <si>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</si>
  <si>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</si>
  <si>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</si>
  <si>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</si>
  <si>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</si>
  <si>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</si>
  <si>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</si>
  <si>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</si>
  <si>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</si>
  <si>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</si>
  <si>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</si>
  <si>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</si>
  <si>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</si>
  <si>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</si>
  <si>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</si>
  <si>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</si>
  <si>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</si>
  <si>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</si>
  <si>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</si>
  <si>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</si>
  <si>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</si>
  <si>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</si>
  <si>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</si>
  <si>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</si>
  <si>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</si>
  <si>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</si>
  <si>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</si>
  <si>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</si>
  <si>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</si>
  <si>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</si>
  <si>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</si>
  <si>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</si>
  <si>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</si>
  <si>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</si>
  <si>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</si>
  <si>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</si>
  <si>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</si>
  <si>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</si>
  <si>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</si>
  <si>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</si>
  <si>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</si>
  <si>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</si>
  <si>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</si>
  <si>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</si>
  <si>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</si>
  <si>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</si>
  <si>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</si>
  <si>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</si>
  <si>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</si>
  <si>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</si>
  <si>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</si>
  <si>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</si>
  <si>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</si>
  <si>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</si>
  <si>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</si>
  <si>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</si>
  <si>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</si>
  <si>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</si>
  <si>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</si>
  <si>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</si>
  <si>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</si>
  <si>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</si>
  <si>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</si>
  <si>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</si>
  <si>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</si>
  <si>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</si>
  <si>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</si>
  <si>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</si>
  <si>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</si>
  <si>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</si>
  <si>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</si>
  <si>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</si>
  <si>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</si>
  <si>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</si>
  <si>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</si>
  <si>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</si>
  <si>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</si>
  <si>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</si>
  <si>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</si>
  <si>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</si>
  <si>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</si>
  <si>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</si>
  <si>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</si>
  <si>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</si>
  <si>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</si>
  <si>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</si>
  <si>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</si>
  <si>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</si>
  <si>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</si>
  <si>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</si>
  <si>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</si>
  <si>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</si>
  <si>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</si>
  <si>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</si>
  <si>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</si>
  <si>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</si>
  <si>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</si>
  <si>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</si>
  <si>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</si>
  <si>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</si>
  <si>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</si>
  <si>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</si>
  <si>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</si>
  <si>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</si>
  <si>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</si>
  <si>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</si>
  <si>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</si>
  <si>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</si>
  <si>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</si>
  <si>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</si>
  <si>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</si>
  <si>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</si>
  <si>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</si>
  <si>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</si>
  <si>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</si>
  <si>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</si>
  <si>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</si>
  <si>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</si>
  <si>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</si>
  <si>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</si>
  <si>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</si>
  <si>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</si>
  <si>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</si>
  <si>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</si>
  <si>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</si>
  <si>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</si>
  <si>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</si>
  <si>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</si>
  <si>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</si>
  <si>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</si>
  <si>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</si>
  <si>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</si>
  <si>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</si>
  <si>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</si>
  <si>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</si>
  <si>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</si>
  <si>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</si>
  <si>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</si>
  <si>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</si>
  <si>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</si>
  <si>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</si>
  <si>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</si>
  <si>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</si>
  <si>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</si>
  <si>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</si>
  <si>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</si>
  <si>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</si>
  <si>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</si>
  <si>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</si>
  <si>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</si>
  <si>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</si>
  <si>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</si>
  <si>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</si>
  <si>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</si>
  <si>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</si>
  <si>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</si>
  <si>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</si>
  <si>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</si>
  <si>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</si>
  <si>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</si>
  <si>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</si>
  <si>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</si>
  <si>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</si>
  <si>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</si>
  <si>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</si>
  <si>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</si>
  <si>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</si>
  <si>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</si>
  <si>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</si>
  <si>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</si>
  <si>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</si>
  <si>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</si>
  <si>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</si>
  <si>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</si>
  <si>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</si>
  <si>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</si>
  <si>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</si>
  <si>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</si>
  <si>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</si>
  <si>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</si>
  <si>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</si>
  <si>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</si>
  <si>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</si>
  <si>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</si>
  <si>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</si>
  <si>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</si>
  <si>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</si>
  <si>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</si>
  <si>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</si>
  <si>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</si>
  <si>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</si>
  <si>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</si>
  <si>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</si>
  <si>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</si>
  <si>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</si>
  <si>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</si>
  <si>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</si>
  <si>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</si>
  <si>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</si>
  <si>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</si>
  <si>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</si>
  <si>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</si>
  <si>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</si>
  <si>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</si>
  <si>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</si>
  <si>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</si>
  <si>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</si>
  <si>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</si>
  <si>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</si>
  <si>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</si>
  <si>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</si>
  <si>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</si>
  <si>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</si>
  <si>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</si>
  <si>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</si>
  <si>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</si>
  <si>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</si>
  <si>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</si>
  <si>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</si>
  <si>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</si>
  <si>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</si>
  <si>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</si>
  <si>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</si>
  <si>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</si>
  <si>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</si>
  <si>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</si>
  <si>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</si>
  <si>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</si>
  <si>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</si>
  <si>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</si>
  <si>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</si>
  <si>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</si>
  <si>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</si>
  <si>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</si>
  <si>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</si>
  <si>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</si>
  <si>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</si>
  <si>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</si>
  <si>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</si>
  <si>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</si>
  <si>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</si>
  <si>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</si>
  <si>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</si>
  <si>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</si>
  <si>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</si>
  <si>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</si>
  <si>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</si>
  <si>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</si>
  <si>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</si>
  <si>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</si>
  <si>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</si>
  <si>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</si>
  <si>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</si>
  <si>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</si>
  <si>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</si>
  <si>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</si>
  <si>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</si>
  <si>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</si>
  <si>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</si>
  <si>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</si>
  <si>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</si>
  <si>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</si>
  <si>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</si>
  <si>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</si>
  <si>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</si>
  <si>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</si>
  <si>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</si>
  <si>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</si>
  <si>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</si>
  <si>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</si>
  <si>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</si>
  <si>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</si>
  <si>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</si>
  <si>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</si>
  <si>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</si>
  <si>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</si>
  <si>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</si>
  <si>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</si>
  <si>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</si>
  <si>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</si>
  <si>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</si>
  <si>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</si>
  <si>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</si>
  <si>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</si>
  <si>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</si>
  <si>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</si>
  <si>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</si>
  <si>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</si>
  <si>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</si>
  <si>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</si>
  <si>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</si>
  <si>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</si>
  <si>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</si>
  <si>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</si>
  <si>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</si>
  <si>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</si>
  <si>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</si>
  <si>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</si>
  <si>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</si>
  <si>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</si>
  <si>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</si>
  <si>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</si>
  <si>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</si>
  <si>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</si>
  <si>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</si>
  <si>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</si>
  <si>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</si>
  <si>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</si>
  <si>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</si>
  <si>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</si>
  <si>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</si>
  <si>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</si>
  <si>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</si>
  <si>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</si>
  <si>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</si>
  <si>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</si>
  <si>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</si>
  <si>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</si>
  <si>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</si>
  <si>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</si>
  <si>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</si>
  <si>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</si>
  <si>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</si>
  <si>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</si>
  <si>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</si>
  <si>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</si>
  <si>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</si>
  <si>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</si>
  <si>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</si>
  <si>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</si>
  <si>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</si>
  <si>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</si>
  <si>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</si>
  <si>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</si>
  <si>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</si>
  <si>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</si>
  <si>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</si>
  <si>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</si>
  <si>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</si>
  <si>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</si>
  <si>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</si>
  <si>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</si>
  <si>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</si>
  <si>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</si>
  <si>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</si>
  <si>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</si>
  <si>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</si>
  <si>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</si>
  <si>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</si>
  <si>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</si>
  <si>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</si>
  <si>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</si>
  <si>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</si>
  <si>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</si>
  <si>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</si>
  <si>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</si>
  <si>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</si>
  <si>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</si>
  <si>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</si>
  <si>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</si>
  <si>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</si>
  <si>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</si>
  <si>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</si>
  <si>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</si>
  <si>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</si>
  <si>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</si>
  <si>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</si>
  <si>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</si>
  <si>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</si>
  <si>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</si>
  <si>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</si>
  <si>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</si>
  <si>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</si>
  <si>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</si>
  <si>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</si>
  <si>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</si>
  <si>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</si>
  <si>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</si>
  <si>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</si>
  <si>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</si>
  <si>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</si>
  <si>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</si>
  <si>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</si>
  <si>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</si>
  <si>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</si>
  <si>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</si>
  <si>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</si>
  <si>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</si>
  <si>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</si>
  <si>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</si>
  <si>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</si>
  <si>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</si>
  <si>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</si>
  <si>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</si>
  <si>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</si>
  <si>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</si>
  <si>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</si>
  <si>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</si>
  <si>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</si>
  <si>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</si>
  <si>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</si>
  <si>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</si>
  <si>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</si>
  <si>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</si>
  <si>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</si>
  <si>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</si>
  <si>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</si>
  <si>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</si>
  <si>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</si>
  <si>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</si>
  <si>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</si>
  <si>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</si>
  <si>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</si>
  <si>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</si>
  <si>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</si>
  <si>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</si>
  <si>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</si>
  <si>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</si>
  <si>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</si>
  <si>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</si>
  <si>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</si>
  <si>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</si>
  <si>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</si>
  <si>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</si>
  <si>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</si>
  <si>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</si>
  <si>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</si>
  <si>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</si>
  <si>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</si>
  <si>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</si>
  <si>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</si>
  <si>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</si>
  <si>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</si>
  <si>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</si>
  <si>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</si>
  <si>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</si>
  <si>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</si>
  <si>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</si>
  <si>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</si>
  <si>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</si>
  <si>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</si>
  <si>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</si>
  <si>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</si>
  <si>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</si>
  <si>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</si>
  <si>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</si>
  <si>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</si>
  <si>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</si>
  <si>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</si>
  <si>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</si>
  <si>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</si>
  <si>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</si>
  <si>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</si>
  <si>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</si>
  <si>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</si>
  <si>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</si>
  <si>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</si>
  <si>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</si>
  <si>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</si>
  <si>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</si>
  <si>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</si>
  <si>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</si>
  <si>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</si>
  <si>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</si>
  <si>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</si>
  <si>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</si>
  <si>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</si>
  <si>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</si>
  <si>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</si>
  <si>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</si>
  <si>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</si>
  <si>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</si>
  <si>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</si>
  <si>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</si>
  <si>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</si>
  <si>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</si>
  <si>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</si>
  <si>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</si>
  <si>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</si>
  <si>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</si>
  <si>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</si>
  <si>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</si>
  <si>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</si>
  <si>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</si>
  <si>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</si>
  <si>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</si>
  <si>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</si>
  <si>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</si>
  <si>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</si>
  <si>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</si>
  <si>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</si>
  <si>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</si>
  <si>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</si>
  <si>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</si>
  <si>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</si>
  <si>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</si>
  <si>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</si>
  <si>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</si>
  <si>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</si>
  <si>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</si>
  <si>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</si>
  <si>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</si>
  <si>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</si>
  <si>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</si>
  <si>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</si>
  <si>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</si>
  <si>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</si>
  <si>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</si>
  <si>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</si>
  <si>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</si>
  <si>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</si>
  <si>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</si>
  <si>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</si>
  <si>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</si>
  <si>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</si>
  <si>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</si>
  <si>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</si>
  <si>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</si>
  <si>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</si>
  <si>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</si>
  <si>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</si>
  <si>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</si>
  <si>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</si>
  <si>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</si>
  <si>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</si>
  <si>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</si>
  <si>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</si>
  <si>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</si>
  <si>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</si>
  <si>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</si>
  <si>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</si>
  <si>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</si>
  <si>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</si>
  <si>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</si>
  <si>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</si>
  <si>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</si>
  <si>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</si>
  <si>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</si>
  <si>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</si>
  <si>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</si>
  <si>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</si>
  <si>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</si>
  <si>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</si>
  <si>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</si>
  <si>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</si>
  <si>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</si>
  <si>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</si>
  <si>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</si>
  <si>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</si>
  <si>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</si>
  <si>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</si>
  <si>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</si>
  <si>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</si>
  <si>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</si>
  <si>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</si>
  <si>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</si>
  <si>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</si>
  <si>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</si>
  <si>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</si>
  <si>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</si>
  <si>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</si>
  <si>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</si>
  <si>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</si>
  <si>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</si>
  <si>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</si>
  <si>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</si>
  <si>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</si>
  <si>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</si>
  <si>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</si>
  <si>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</si>
  <si>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</si>
  <si>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</si>
  <si>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</si>
  <si>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</si>
  <si>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</si>
  <si>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</si>
  <si>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</si>
  <si>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</si>
  <si>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</si>
  <si>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</si>
  <si>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</si>
  <si>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</si>
  <si>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</si>
  <si>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</si>
  <si>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</si>
  <si>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</si>
  <si>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</si>
  <si>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</si>
  <si>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</si>
  <si>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</si>
  <si>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</si>
  <si>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</si>
  <si>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</si>
  <si>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</si>
  <si>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</si>
  <si>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</si>
  <si>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</si>
  <si>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</si>
  <si>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</si>
  <si>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</si>
  <si>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</si>
  <si>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</si>
  <si>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</si>
  <si>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</si>
  <si>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</si>
  <si>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</si>
  <si>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</si>
  <si>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</si>
  <si>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</si>
  <si>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</si>
  <si>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</si>
  <si>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</si>
  <si>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</si>
  <si>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</si>
  <si>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</si>
  <si>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</si>
  <si>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</si>
  <si>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</si>
  <si>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</si>
  <si>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</si>
  <si>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</si>
  <si>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</si>
  <si>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</si>
  <si>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</si>
  <si>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</si>
  <si>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</si>
  <si>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</si>
  <si>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</si>
  <si>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</si>
  <si>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</si>
  <si>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</si>
  <si>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</si>
  <si>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</si>
  <si>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</si>
  <si>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</si>
  <si>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</si>
  <si>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</si>
  <si>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</si>
  <si>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</si>
  <si>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</si>
  <si>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</si>
  <si>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</si>
  <si>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</si>
  <si>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</si>
  <si>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</si>
  <si>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</si>
  <si>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</si>
  <si>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</si>
  <si>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</si>
  <si>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</si>
  <si>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</si>
  <si>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</si>
  <si>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</si>
  <si>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</si>
  <si>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</si>
  <si>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</si>
  <si>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</si>
  <si>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</si>
  <si>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</si>
  <si>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</si>
  <si>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</si>
  <si>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</si>
  <si>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</si>
  <si>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</si>
  <si>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</si>
  <si>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</si>
  <si>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</si>
  <si>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</si>
  <si>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</si>
  <si>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</si>
  <si>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</si>
  <si>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</si>
  <si>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</si>
  <si>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</si>
  <si>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</si>
  <si>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</si>
  <si>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</si>
  <si>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</si>
  <si>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</si>
  <si>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</si>
  <si>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</si>
  <si>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</si>
  <si>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</si>
  <si>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</si>
  <si>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</si>
  <si>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</si>
  <si>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</si>
  <si>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</si>
  <si>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</si>
  <si>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</si>
  <si>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</si>
  <si>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</si>
  <si>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</si>
  <si>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</si>
  <si>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</si>
  <si>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</si>
  <si>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</si>
  <si>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</si>
  <si>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</si>
  <si>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</si>
  <si>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</si>
  <si>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</si>
  <si>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</si>
  <si>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</si>
  <si>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</si>
  <si>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</si>
  <si>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</si>
  <si>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</si>
  <si>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</si>
  <si>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</si>
  <si>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</si>
  <si>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</si>
  <si>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</si>
  <si>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</si>
  <si>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</si>
  <si>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</si>
  <si>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</si>
  <si>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</si>
  <si>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</si>
  <si>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</si>
  <si>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</si>
  <si>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</si>
  <si>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</si>
  <si>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</si>
  <si>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</si>
  <si>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</si>
  <si>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</si>
  <si>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</si>
  <si>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</si>
  <si>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</si>
  <si>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</si>
  <si>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</si>
  <si>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</si>
  <si>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</si>
  <si>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</si>
  <si>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</si>
  <si>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</si>
  <si>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</si>
  <si>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</si>
  <si>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</si>
  <si>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</si>
  <si>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</si>
  <si>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</si>
  <si>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</si>
  <si>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</si>
  <si>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</si>
  <si>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</si>
  <si>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</si>
  <si>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</si>
  <si>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</si>
  <si>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</si>
  <si>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</si>
  <si>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</si>
  <si>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</si>
  <si>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</si>
  <si>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</si>
  <si>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</si>
  <si>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</si>
  <si>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</si>
  <si>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</si>
  <si>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</si>
  <si>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</si>
  <si>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</si>
  <si>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</si>
  <si>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</si>
  <si>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</si>
  <si>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</si>
  <si>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</si>
  <si>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</si>
  <si>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</si>
  <si>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</si>
  <si>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</si>
  <si>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</si>
  <si>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</si>
  <si>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</si>
  <si>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</si>
  <si>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</si>
  <si>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</si>
  <si>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</si>
  <si>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</si>
  <si>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</si>
  <si>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</si>
  <si>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</si>
  <si>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</si>
  <si>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</si>
  <si>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</si>
  <si>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</si>
  <si>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</si>
  <si>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</si>
  <si>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</si>
  <si>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</si>
  <si>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</si>
  <si>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</si>
  <si>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</si>
  <si>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</si>
  <si>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</si>
  <si>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</si>
  <si>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</si>
  <si>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</si>
  <si>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</si>
  <si>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</si>
  <si>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</si>
  <si>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</si>
  <si>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</si>
  <si>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</si>
  <si>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</si>
  <si>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</si>
  <si>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</si>
  <si>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</si>
  <si>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</si>
  <si>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</si>
  <si>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</si>
  <si>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</si>
  <si>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</si>
  <si>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</si>
  <si>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</si>
  <si>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</si>
  <si>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</si>
  <si>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</si>
  <si>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</si>
  <si>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</si>
  <si>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</si>
  <si>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</si>
  <si>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</si>
  <si>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</si>
  <si>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</si>
  <si>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</si>
  <si>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</si>
  <si>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</si>
  <si>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</si>
  <si>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</si>
  <si>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</si>
  <si>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</si>
  <si>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</si>
  <si>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</si>
  <si>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</si>
  <si>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</si>
  <si>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</si>
  <si>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</si>
  <si>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</si>
  <si>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</si>
  <si>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</si>
  <si>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</si>
  <si>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</si>
  <si>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</si>
  <si>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</si>
  <si>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</si>
  <si>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</si>
  <si>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</si>
  <si>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</si>
  <si>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</si>
  <si>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</si>
  <si>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</si>
  <si>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</si>
  <si>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</si>
  <si>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</si>
  <si>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</si>
  <si>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</si>
  <si>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</si>
  <si>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</si>
  <si>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</si>
  <si>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</si>
  <si>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</si>
  <si>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</si>
  <si>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</si>
  <si>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</si>
  <si>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</si>
  <si>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</si>
  <si>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</si>
  <si>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</si>
  <si>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</si>
  <si>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</si>
  <si>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</si>
  <si>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</si>
  <si>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</si>
  <si>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</si>
  <si>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</si>
  <si>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</si>
  <si>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</si>
  <si>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</si>
  <si>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</si>
  <si>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</si>
  <si>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</si>
  <si>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</si>
  <si>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</si>
  <si>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</si>
  <si>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</si>
  <si>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</si>
  <si>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</si>
  <si>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</si>
  <si>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</si>
  <si>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</si>
  <si>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</si>
  <si>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</si>
  <si>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</si>
  <si>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</si>
  <si>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</si>
  <si>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</si>
  <si>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</si>
  <si>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</si>
  <si>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</si>
  <si>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</si>
  <si>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</si>
  <si>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</si>
  <si>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</si>
  <si>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</si>
  <si>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</si>
  <si>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</si>
  <si>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</si>
  <si>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</si>
  <si>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</si>
  <si>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</si>
  <si>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</si>
  <si>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</si>
  <si>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</si>
  <si>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</si>
  <si>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</si>
  <si>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</si>
  <si>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</si>
  <si>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</si>
  <si>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</si>
  <si>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</si>
  <si>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</si>
  <si>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</si>
  <si>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</si>
  <si>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</si>
  <si>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</si>
  <si>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</si>
  <si>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</si>
  <si>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</si>
  <si>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</si>
  <si>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</si>
  <si>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</si>
  <si>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</si>
  <si>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</si>
  <si>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</si>
  <si>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</si>
  <si>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</si>
  <si>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</si>
  <si>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</si>
  <si>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</si>
  <si>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</si>
  <si>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</si>
  <si>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</si>
  <si>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</si>
  <si>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</si>
  <si>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</si>
  <si>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</si>
  <si>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</si>
  <si>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</si>
  <si>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</si>
  <si>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</si>
  <si>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</si>
  <si>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</si>
  <si>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</si>
  <si>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</si>
  <si>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</si>
  <si>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</si>
  <si>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</si>
  <si>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</si>
  <si>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</si>
  <si>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</si>
  <si>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</si>
  <si>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</si>
  <si>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</si>
  <si>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</si>
  <si>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</si>
  <si>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</si>
  <si>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</si>
  <si>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</si>
  <si>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</si>
  <si>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</si>
  <si>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</si>
  <si>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</si>
  <si>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</si>
  <si>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</si>
  <si>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</si>
  <si>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</si>
  <si>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</si>
  <si>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</si>
  <si>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</si>
  <si>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</si>
  <si>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</si>
  <si>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</si>
  <si>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</si>
  <si>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</si>
  <si>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</si>
  <si>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</si>
  <si>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</si>
  <si>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</si>
  <si>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</si>
  <si>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</si>
  <si>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</si>
  <si>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</si>
  <si>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</si>
  <si>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</si>
  <si>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</si>
  <si>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</si>
  <si>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</si>
  <si>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</si>
  <si>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</si>
  <si>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</si>
  <si>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</si>
  <si>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</si>
  <si>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</si>
  <si>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</si>
  <si>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</si>
  <si>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</si>
  <si>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</si>
  <si>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</si>
  <si>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</si>
  <si>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</si>
  <si>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</si>
  <si>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</si>
  <si>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</si>
  <si>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</si>
  <si>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</si>
  <si>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</si>
  <si>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</si>
  <si>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</si>
  <si>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</si>
  <si>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</si>
  <si>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</si>
  <si>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</si>
  <si>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</si>
  <si>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</si>
  <si>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</si>
  <si>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</si>
  <si>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</si>
  <si>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</si>
  <si>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</si>
  <si>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</si>
  <si>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</si>
  <si>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</si>
  <si>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</si>
  <si>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</si>
  <si>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</si>
  <si>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</si>
  <si>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</si>
  <si>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</si>
  <si>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</si>
  <si>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</si>
  <si>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</si>
  <si>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</si>
  <si>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</si>
  <si>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</si>
  <si>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</si>
  <si>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</si>
  <si>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</si>
  <si>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</si>
  <si>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</si>
  <si>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</si>
  <si>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</si>
  <si>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</si>
  <si>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</si>
  <si>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</si>
  <si>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</si>
  <si>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</si>
  <si>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</si>
  <si>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</si>
  <si>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</si>
  <si>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</si>
  <si>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</si>
  <si>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</si>
  <si>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</si>
  <si>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</si>
  <si>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</si>
  <si>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</si>
  <si>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</si>
  <si>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</si>
  <si>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</si>
  <si>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</si>
  <si>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</si>
  <si>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</si>
  <si>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</si>
  <si>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</si>
  <si>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</si>
  <si>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</si>
  <si>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</si>
  <si>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</si>
  <si>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</si>
  <si>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</si>
  <si>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</si>
  <si>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</si>
  <si>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</si>
  <si>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</si>
  <si>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</si>
  <si>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</si>
  <si>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</si>
  <si>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</si>
  <si>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</si>
  <si>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</si>
  <si>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</si>
  <si>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</si>
  <si>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</si>
  <si>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</si>
  <si>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</si>
  <si>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</si>
  <si>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</si>
  <si>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</si>
  <si>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</si>
  <si>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</si>
  <si>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</si>
  <si>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</si>
  <si>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</si>
  <si>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</si>
  <si>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</si>
  <si>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</si>
  <si>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</si>
  <si>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</si>
  <si>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</si>
  <si>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</si>
  <si>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</si>
  <si>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</si>
  <si>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</si>
  <si>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</si>
  <si>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</si>
  <si>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</si>
  <si>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</si>
  <si>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</si>
  <si>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</si>
  <si>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</si>
  <si>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</si>
  <si>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</si>
  <si>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</si>
  <si>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</si>
  <si>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</si>
  <si>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</si>
  <si>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</si>
  <si>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</si>
  <si>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</si>
  <si>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</si>
  <si>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</si>
  <si>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</si>
  <si>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</si>
  <si>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</si>
  <si>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</si>
  <si>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</si>
  <si>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</si>
  <si>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</si>
  <si>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</si>
  <si>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</si>
  <si>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</si>
  <si>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</si>
  <si>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</si>
  <si>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</si>
  <si>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</si>
  <si>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</si>
  <si>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</si>
  <si>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</si>
  <si>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</si>
  <si>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</si>
  <si>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</si>
  <si>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</si>
  <si>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</si>
  <si>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</si>
  <si>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</si>
  <si>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</si>
  <si>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</si>
  <si>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</si>
  <si>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</si>
  <si>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</si>
  <si>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</si>
  <si>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</si>
  <si>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</si>
  <si>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</si>
  <si>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</si>
  <si>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</si>
  <si>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</si>
  <si>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</si>
  <si>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</si>
  <si>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</si>
  <si>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</si>
  <si>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</si>
  <si>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</si>
  <si>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</si>
  <si>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</si>
  <si>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</si>
  <si>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</si>
  <si>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</si>
  <si>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</si>
  <si>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</si>
  <si>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</si>
  <si>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</si>
  <si>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</si>
  <si>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</si>
  <si>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</si>
  <si>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</si>
  <si>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</si>
  <si>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</si>
  <si>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</si>
  <si>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</si>
  <si>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</si>
  <si>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</si>
  <si>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</si>
  <si>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</si>
  <si>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</si>
  <si>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</si>
  <si>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</si>
  <si>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</si>
  <si>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</si>
  <si>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</si>
  <si>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</si>
  <si>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</si>
  <si>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</si>
  <si>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</si>
  <si>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</si>
  <si>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</si>
  <si>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</si>
  <si>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</si>
  <si>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</si>
  <si>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</si>
  <si>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</si>
  <si>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</si>
  <si>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</si>
  <si>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</si>
  <si>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</si>
  <si>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</si>
  <si>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</si>
  <si>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</si>
  <si>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</si>
  <si>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</si>
  <si>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</si>
  <si>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</si>
  <si>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</si>
  <si>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</si>
  <si>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</si>
  <si>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</si>
  <si>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</si>
  <si>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</si>
  <si>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</si>
  <si>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</si>
  <si>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</si>
  <si>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</si>
  <si>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</si>
  <si>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</si>
  <si>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</si>
  <si>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</si>
  <si>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</si>
  <si>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</si>
  <si>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</si>
  <si>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</si>
  <si>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</si>
  <si>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</si>
  <si>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</si>
  <si>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</si>
  <si>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</si>
  <si>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</si>
  <si>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</si>
  <si>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</si>
  <si>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</si>
  <si>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</si>
  <si>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</si>
  <si>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</si>
  <si>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</si>
  <si>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</si>
  <si>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</si>
  <si>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</si>
  <si>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</si>
  <si>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</si>
  <si>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</si>
  <si>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</si>
  <si>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</si>
  <si>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</si>
  <si>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</si>
  <si>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</si>
  <si>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</si>
  <si>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</si>
  <si>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</si>
  <si>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</si>
  <si>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</si>
  <si>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</si>
  <si>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</si>
  <si>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</si>
  <si>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</si>
  <si>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</si>
  <si>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</si>
  <si>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</si>
  <si>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</si>
  <si>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</si>
  <si>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</si>
  <si>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</si>
  <si>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</si>
  <si>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</si>
  <si>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</si>
  <si>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</si>
  <si>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</si>
  <si>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</si>
  <si>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</si>
  <si>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</si>
  <si>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</si>
  <si>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</si>
  <si>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</si>
  <si>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</si>
  <si>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</si>
  <si>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</si>
  <si>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</si>
  <si>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</si>
  <si>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</si>
  <si>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</si>
  <si>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</si>
  <si>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</si>
  <si>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</si>
  <si>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</si>
  <si>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</si>
  <si>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</si>
  <si>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</si>
  <si>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</si>
  <si>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</si>
  <si>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</si>
  <si>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</si>
  <si>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</si>
  <si>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</si>
  <si>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</si>
  <si>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</si>
  <si>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</si>
  <si>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</si>
  <si>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</si>
  <si>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</si>
  <si>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</si>
  <si>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</si>
  <si>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</si>
  <si>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</si>
  <si>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</si>
  <si>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</si>
  <si>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</si>
  <si>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</si>
  <si>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</si>
  <si>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</si>
  <si>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</si>
  <si>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</si>
  <si>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</si>
  <si>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</si>
  <si>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</si>
  <si>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</si>
  <si>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</si>
  <si>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</si>
  <si>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</si>
  <si>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</si>
  <si>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</si>
  <si>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</si>
  <si>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</si>
  <si>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</si>
  <si>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</si>
  <si>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</si>
  <si>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</si>
  <si>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</si>
  <si>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</si>
  <si>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</si>
  <si>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</si>
  <si>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</si>
  <si>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</si>
  <si>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</si>
  <si>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</si>
  <si>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</si>
  <si>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</si>
  <si>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</si>
  <si>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</si>
  <si>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</si>
  <si>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</si>
  <si>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</si>
  <si>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</si>
  <si>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</si>
  <si>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</si>
  <si>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</si>
  <si>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</si>
  <si>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</si>
  <si>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</si>
  <si>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</si>
  <si>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</si>
  <si>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</si>
  <si>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</si>
  <si>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</si>
  <si>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</si>
  <si>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</si>
  <si>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</si>
  <si>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</si>
  <si>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</si>
  <si>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</si>
  <si>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</si>
  <si>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</si>
  <si>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</si>
  <si>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</si>
  <si>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</si>
  <si>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</si>
  <si>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</si>
  <si>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</si>
  <si>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</si>
  <si>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</si>
  <si>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</si>
  <si>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</si>
  <si>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</si>
  <si>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</si>
  <si>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</si>
  <si>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</si>
  <si>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</si>
  <si>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</si>
  <si>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</si>
  <si>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</si>
  <si>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</si>
  <si>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</si>
  <si>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</si>
  <si>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</si>
  <si>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</si>
  <si>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</si>
  <si>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</si>
  <si>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</si>
  <si>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</si>
  <si>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</si>
  <si>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</si>
  <si>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</si>
  <si>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</si>
  <si>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</si>
  <si>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</si>
  <si>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</si>
  <si>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</si>
  <si>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</si>
  <si>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</si>
  <si>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</si>
  <si>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</si>
  <si>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</si>
  <si>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</si>
  <si>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</si>
  <si>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</si>
  <si>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</si>
  <si>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</si>
  <si>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</si>
  <si>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</si>
  <si>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</si>
  <si>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</si>
  <si>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</si>
  <si>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</si>
  <si>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</si>
  <si>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</si>
  <si>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</si>
  <si>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</si>
  <si>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</si>
  <si>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</si>
  <si>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</si>
  <si>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</si>
  <si>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</si>
  <si>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</si>
  <si>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</si>
  <si>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</si>
  <si>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</si>
  <si>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</si>
  <si>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</si>
  <si>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</si>
  <si>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</si>
  <si>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</si>
  <si>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</si>
  <si>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</si>
  <si>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</si>
  <si>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</si>
  <si>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</si>
  <si>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</si>
  <si>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</si>
  <si>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</si>
  <si>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</si>
  <si>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</si>
  <si>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</si>
  <si>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</si>
  <si>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</si>
  <si>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</si>
  <si>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</si>
  <si>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</si>
  <si>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</si>
  <si>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</si>
  <si>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</si>
  <si>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</si>
  <si>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</si>
  <si>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</si>
  <si>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</si>
  <si>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</si>
  <si>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</si>
  <si>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</si>
  <si>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</si>
  <si>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</si>
  <si>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</si>
  <si>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</si>
  <si>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</si>
  <si>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</si>
  <si>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</si>
  <si>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</si>
  <si>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</si>
  <si>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</si>
  <si>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</si>
  <si>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</si>
  <si>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</si>
  <si>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</si>
  <si>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</si>
  <si>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</si>
  <si>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</si>
  <si>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</si>
  <si>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</si>
  <si>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</si>
  <si>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</si>
  <si>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</si>
  <si>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</si>
  <si>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</si>
  <si>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</si>
  <si>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</si>
  <si>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</si>
  <si>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</si>
  <si>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</si>
  <si>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</si>
  <si>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</si>
  <si>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</si>
  <si>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</si>
  <si>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</si>
  <si>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</si>
  <si>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</si>
  <si>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</si>
  <si>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</si>
  <si>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</si>
  <si>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</si>
  <si>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</si>
  <si>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</si>
  <si>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</si>
  <si>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</si>
  <si>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</si>
  <si>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</si>
  <si>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</si>
  <si>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</si>
  <si>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</si>
  <si>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</si>
  <si>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</si>
  <si>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</si>
  <si>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</si>
  <si>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</si>
  <si>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</si>
  <si>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</si>
  <si>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</si>
  <si>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</si>
  <si>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</si>
  <si>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</si>
  <si>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</si>
  <si>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</si>
  <si>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</si>
  <si>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</si>
  <si>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</si>
  <si>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</si>
  <si>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</si>
  <si>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</si>
  <si>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</si>
  <si>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</si>
  <si>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</si>
  <si>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</si>
  <si>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</si>
  <si>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</si>
  <si>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</si>
  <si>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</si>
  <si>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</si>
  <si>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</si>
  <si>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</si>
  <si>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</si>
  <si>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</si>
  <si>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</si>
  <si>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</si>
  <si>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</si>
  <si>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</si>
  <si>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</si>
  <si>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</si>
  <si>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</si>
  <si>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</si>
  <si>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</si>
  <si>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</si>
  <si>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</si>
  <si>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</si>
  <si>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</si>
  <si>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</si>
  <si>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</si>
  <si>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</si>
  <si>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</si>
  <si>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</si>
  <si>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</si>
  <si>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</si>
  <si>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</si>
  <si>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</si>
  <si>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</si>
  <si>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</si>
  <si>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</si>
  <si>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</si>
  <si>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</si>
  <si>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</si>
  <si>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</si>
  <si>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</si>
  <si>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</si>
  <si>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</si>
  <si>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</si>
  <si>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</si>
  <si>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</si>
  <si>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</si>
  <si>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</si>
  <si>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</si>
  <si>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</si>
  <si>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</si>
  <si>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</si>
  <si>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</si>
  <si>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</si>
  <si>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</si>
  <si>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</si>
  <si>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</si>
  <si>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</si>
  <si>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</si>
  <si>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</si>
  <si>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</si>
  <si>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</si>
  <si>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</si>
  <si>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</si>
  <si>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</si>
  <si>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</si>
  <si>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</si>
  <si>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</si>
  <si>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</si>
  <si>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</si>
  <si>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</si>
  <si>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</si>
  <si>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</si>
  <si>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</si>
  <si>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</si>
  <si>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</si>
  <si>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</si>
  <si>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</si>
  <si>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</si>
  <si>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</si>
  <si>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</si>
  <si>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</si>
  <si>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</si>
  <si>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</si>
  <si>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</si>
  <si>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</si>
  <si>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</si>
  <si>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</si>
  <si>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</si>
  <si>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</si>
  <si>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</si>
  <si>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</si>
  <si>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</si>
  <si>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</si>
  <si>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</si>
  <si>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</si>
  <si>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</si>
  <si>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</si>
  <si>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</si>
  <si>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</si>
  <si>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</si>
  <si>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</si>
  <si>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</si>
  <si>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</si>
  <si>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</si>
  <si>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</si>
  <si>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</si>
  <si>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</si>
  <si>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</si>
  <si>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</si>
  <si>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</si>
  <si>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</si>
  <si>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</si>
  <si>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</si>
  <si>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</si>
  <si>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</si>
  <si>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</si>
  <si>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</si>
  <si>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</si>
  <si>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</si>
  <si>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</si>
  <si>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</si>
  <si>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</si>
  <si>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</si>
  <si>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</si>
  <si>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</si>
  <si>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</si>
  <si>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</si>
  <si>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</si>
  <si>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</si>
  <si>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</si>
  <si>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</si>
  <si>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</si>
  <si>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</si>
  <si>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</si>
  <si>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</si>
  <si>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</si>
  <si>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</si>
  <si>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</si>
  <si>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</si>
  <si>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</si>
  <si>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</si>
  <si>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</si>
  <si>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</si>
  <si>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</si>
  <si>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</si>
  <si>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</si>
  <si>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</si>
  <si>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</si>
  <si>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</si>
  <si>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</si>
  <si>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</si>
  <si>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</si>
  <si>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</si>
  <si>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</si>
  <si>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</si>
  <si>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</si>
  <si>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</si>
  <si>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</si>
  <si>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</si>
  <si>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</si>
  <si>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</si>
  <si>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</si>
  <si>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</si>
  <si>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</si>
  <si>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</si>
  <si>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</si>
  <si>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</si>
  <si>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</si>
  <si>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</si>
  <si>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</si>
  <si>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</si>
  <si>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</si>
  <si>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</si>
  <si>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</si>
  <si>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</si>
  <si>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</si>
  <si>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</si>
  <si>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</si>
  <si>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</si>
  <si>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</si>
  <si>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</si>
  <si>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</si>
  <si>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</si>
  <si>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</si>
  <si>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</si>
  <si>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</si>
  <si>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</si>
  <si>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</si>
  <si>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</si>
  <si>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</si>
  <si>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</si>
  <si>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</si>
  <si>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</si>
  <si>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</si>
  <si>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</si>
  <si>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</si>
  <si>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</si>
  <si>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</si>
  <si>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</si>
  <si>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</si>
  <si>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</si>
  <si>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</si>
  <si>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</si>
  <si>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</si>
  <si>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</si>
  <si>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</si>
  <si>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</si>
  <si>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</si>
  <si>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</si>
  <si>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</si>
  <si>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</si>
  <si>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</si>
  <si>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</si>
  <si>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</si>
  <si>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</si>
  <si>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</si>
  <si>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</si>
  <si>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</si>
  <si>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</si>
  <si>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</si>
  <si>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</si>
  <si>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</si>
  <si>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</si>
  <si>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</si>
  <si>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</si>
  <si>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</si>
  <si>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</si>
  <si>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</si>
  <si>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</si>
  <si>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</si>
  <si>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</si>
  <si>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</si>
  <si>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</si>
  <si>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</si>
  <si>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</si>
  <si>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</si>
  <si>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</si>
  <si>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</si>
  <si>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</si>
  <si>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</si>
  <si>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</si>
  <si>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</si>
  <si>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</si>
  <si>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</si>
  <si>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</si>
  <si>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</si>
  <si>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</si>
  <si>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</si>
  <si>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</si>
  <si>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</si>
  <si>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</si>
  <si>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</si>
  <si>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</si>
  <si>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</si>
  <si>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</si>
  <si>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</si>
  <si>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</si>
  <si>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</si>
  <si>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</si>
  <si>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</si>
  <si>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</si>
  <si>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</si>
  <si>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</si>
  <si>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</si>
  <si>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</si>
  <si>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</si>
  <si>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</si>
  <si>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</si>
  <si>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</si>
  <si>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</si>
  <si>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</si>
  <si>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</si>
  <si>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</si>
  <si>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</si>
  <si>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</si>
  <si>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</si>
  <si>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</si>
  <si>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</si>
  <si>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</si>
  <si>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</si>
  <si>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</si>
  <si>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</si>
  <si>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</si>
  <si>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</si>
  <si>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</si>
  <si>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</si>
  <si>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</si>
  <si>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</si>
  <si>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</si>
  <si>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</si>
  <si>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</si>
  <si>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</si>
  <si>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</si>
  <si>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</si>
  <si>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</si>
  <si>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</si>
  <si>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</si>
  <si>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</si>
  <si>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</si>
  <si>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</si>
  <si>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</si>
  <si>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</si>
  <si>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</si>
  <si>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</si>
  <si>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</si>
  <si>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</si>
  <si>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</si>
  <si>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</si>
  <si>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</si>
  <si>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</si>
  <si>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</si>
  <si>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</si>
  <si>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</si>
  <si>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</si>
  <si>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</si>
  <si>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</si>
  <si>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</si>
  <si>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</si>
  <si>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</si>
  <si>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</si>
  <si>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</si>
  <si>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</si>
  <si>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</si>
  <si>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</si>
  <si>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</si>
  <si>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</si>
  <si>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</si>
  <si>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</si>
  <si>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</si>
  <si>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</si>
  <si>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</si>
  <si>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</si>
  <si>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</si>
  <si>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</si>
  <si>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</si>
  <si>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</si>
  <si>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</si>
  <si>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</si>
  <si>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</si>
  <si>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</si>
  <si>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</si>
  <si>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</si>
  <si>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</si>
  <si>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</si>
  <si>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</si>
  <si>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</si>
  <si>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</si>
  <si>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</si>
  <si>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</si>
  <si>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</si>
  <si>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</si>
  <si>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</si>
  <si>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</si>
  <si>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</si>
  <si>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</si>
  <si>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</si>
  <si>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</si>
  <si>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</si>
  <si>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</si>
  <si>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</si>
  <si>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</si>
  <si>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</si>
  <si>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</si>
  <si>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</si>
  <si>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</si>
  <si>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</si>
  <si>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</si>
  <si>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</si>
  <si>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</si>
  <si>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</si>
  <si>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</si>
  <si>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</si>
  <si>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</si>
  <si>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</si>
  <si>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</si>
  <si>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</si>
  <si>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</si>
  <si>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</si>
  <si>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</si>
  <si>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</si>
  <si>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</si>
  <si>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</si>
  <si>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</si>
  <si>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</si>
  <si>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</si>
  <si>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</si>
  <si>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</si>
  <si>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</si>
  <si>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</si>
  <si>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</si>
  <si>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</si>
  <si>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</si>
  <si>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</si>
  <si>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</si>
  <si>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</si>
  <si>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</si>
  <si>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</si>
  <si>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</si>
  <si>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</si>
  <si>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</si>
  <si>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</si>
  <si>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</si>
  <si>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</si>
  <si>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</si>
  <si>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</si>
  <si>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</si>
  <si>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</si>
  <si>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</si>
  <si>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</si>
  <si>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</si>
  <si>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</si>
  <si>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</si>
  <si>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</si>
  <si>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</si>
  <si>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</si>
  <si>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</si>
  <si>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</si>
  <si>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</si>
  <si>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</si>
  <si>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</si>
  <si>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</si>
  <si>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</si>
  <si>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</si>
  <si>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</si>
  <si>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</si>
  <si>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</si>
  <si>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</si>
  <si>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</si>
  <si>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</si>
  <si>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</si>
  <si>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</si>
  <si>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</si>
  <si>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</si>
  <si>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</si>
  <si>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</si>
  <si>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</si>
  <si>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</si>
  <si>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</si>
  <si>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</si>
  <si>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</si>
  <si>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</si>
  <si>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</si>
  <si>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</si>
  <si>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</si>
  <si>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</si>
  <si>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</si>
  <si>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</si>
  <si>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</si>
  <si>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</si>
  <si>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</si>
  <si>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</si>
  <si>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</si>
  <si>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</si>
  <si>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</si>
  <si>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</si>
  <si>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</si>
  <si>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</si>
  <si>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</si>
  <si>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</si>
  <si>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</si>
  <si>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</si>
  <si>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</si>
  <si>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</si>
  <si>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</si>
  <si>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</si>
  <si>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</si>
  <si>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</si>
  <si>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</si>
  <si>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</si>
  <si>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</si>
  <si>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</si>
  <si>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</si>
  <si>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</si>
  <si>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</si>
  <si>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</si>
  <si>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</si>
  <si>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</si>
  <si>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</si>
  <si>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</si>
  <si>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</si>
  <si>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</si>
  <si>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</si>
  <si>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</si>
  <si>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</si>
  <si>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</si>
  <si>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</si>
  <si>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</si>
  <si>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</si>
  <si>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</si>
  <si>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</si>
  <si>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</si>
  <si>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</si>
  <si>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</si>
  <si>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</si>
  <si>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</si>
  <si>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</si>
  <si>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</si>
  <si>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</si>
  <si>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</si>
  <si>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</si>
  <si>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</si>
  <si>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</si>
  <si>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</si>
  <si>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</si>
  <si>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</si>
  <si>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</si>
  <si>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</si>
  <si>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</si>
  <si>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</si>
  <si>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</si>
  <si>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</si>
  <si>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</si>
  <si>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</si>
  <si>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</si>
  <si>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</si>
  <si>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</si>
  <si>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</si>
  <si>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</si>
  <si>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</si>
  <si>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</si>
  <si>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</si>
  <si>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</si>
  <si>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</si>
  <si>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</si>
  <si>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</si>
  <si>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</si>
  <si>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</si>
  <si>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</si>
  <si>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</si>
  <si>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</si>
  <si>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</si>
  <si>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</si>
  <si>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</si>
  <si>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</si>
  <si>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</si>
  <si>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</si>
  <si>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</si>
  <si>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</si>
  <si>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</si>
  <si>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</si>
  <si>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</si>
  <si>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</si>
  <si>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</si>
  <si>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</si>
  <si>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</si>
  <si>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</si>
  <si>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</si>
  <si>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</si>
  <si>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</si>
  <si>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</si>
  <si>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</si>
  <si>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</si>
  <si>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</si>
  <si>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</si>
  <si>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</si>
  <si>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</si>
  <si>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</si>
  <si>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</si>
  <si>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</si>
  <si>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</si>
  <si>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</si>
  <si>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</si>
  <si>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</si>
  <si>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</si>
  <si>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</si>
  <si>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</si>
  <si>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</si>
  <si>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</si>
  <si>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</si>
  <si>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</si>
  <si>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</si>
  <si>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</si>
  <si>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</si>
  <si>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</si>
  <si>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</si>
  <si>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</si>
  <si>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</si>
  <si>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</si>
  <si>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</si>
  <si>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</si>
  <si>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</si>
  <si>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</si>
  <si>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</si>
  <si>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</si>
  <si>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</si>
  <si>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</si>
  <si>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</si>
  <si>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</si>
  <si>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</si>
  <si>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</si>
  <si>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</si>
  <si>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</si>
  <si>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</si>
  <si>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</si>
  <si>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</si>
  <si>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</si>
  <si>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</si>
  <si>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</si>
  <si>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</si>
  <si>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</si>
  <si>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</si>
  <si>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</si>
  <si>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</si>
  <si>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</si>
  <si>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</si>
  <si>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</si>
  <si>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</si>
  <si>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</si>
  <si>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</si>
  <si>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</si>
  <si>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</si>
  <si>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</si>
  <si>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</si>
  <si>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</si>
  <si>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</si>
  <si>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</si>
  <si>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</si>
  <si>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</si>
  <si>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</si>
  <si>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</si>
  <si>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</si>
  <si>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</si>
  <si>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</si>
  <si>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</si>
  <si>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</si>
  <si>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</si>
  <si>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</si>
  <si>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</si>
  <si>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</si>
  <si>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</si>
  <si>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</si>
  <si>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</si>
  <si>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</si>
  <si>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</si>
  <si>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</si>
  <si>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</si>
  <si>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</si>
  <si>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</si>
  <si>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</si>
  <si>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</si>
  <si>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</si>
  <si>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</si>
  <si>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</si>
  <si>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</si>
  <si>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</si>
  <si>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</si>
  <si>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</si>
  <si>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</si>
  <si>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</si>
  <si>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</si>
  <si>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</si>
  <si>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</si>
  <si>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</si>
  <si>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</si>
  <si>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</si>
  <si>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</si>
  <si>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</si>
  <si>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</si>
  <si>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</si>
  <si>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</si>
  <si>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</si>
  <si>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</si>
  <si>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</si>
  <si>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</si>
  <si>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</si>
  <si>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</si>
  <si>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</si>
  <si>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</si>
  <si>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</si>
  <si>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</si>
  <si>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</si>
  <si>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</si>
  <si>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</si>
  <si>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</si>
  <si>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</si>
  <si>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</si>
  <si>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</si>
  <si>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</si>
  <si>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</si>
  <si>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</si>
  <si>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</si>
  <si>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</si>
  <si>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</si>
  <si>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</si>
  <si>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</si>
  <si>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</si>
  <si>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</si>
  <si>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</si>
  <si>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</si>
  <si>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</si>
  <si>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</si>
  <si>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</si>
  <si>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</si>
  <si>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</si>
  <si>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</si>
  <si>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</si>
  <si>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</si>
  <si>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</si>
  <si>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</si>
  <si>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</si>
  <si>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</si>
  <si>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</si>
  <si>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</si>
  <si>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</si>
  <si>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</si>
  <si>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</si>
  <si>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</si>
  <si>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</si>
  <si>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</si>
  <si>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</si>
  <si>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</si>
  <si>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</si>
  <si>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</si>
  <si>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</si>
  <si>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</si>
  <si>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</si>
  <si>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</si>
  <si>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</si>
  <si>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</si>
  <si>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</si>
  <si>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</si>
  <si>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</si>
  <si>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</si>
  <si>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</si>
  <si>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</si>
  <si>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</si>
  <si>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</si>
  <si>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</si>
  <si>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</si>
  <si>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</si>
  <si>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</si>
  <si>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</si>
  <si>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</si>
  <si>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</si>
  <si>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</si>
  <si>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</si>
  <si>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</si>
  <si>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</si>
  <si>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</si>
  <si>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</si>
  <si>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</si>
  <si>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</si>
  <si>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</si>
  <si>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</si>
  <si>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</si>
  <si>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</si>
  <si>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</si>
  <si>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</si>
  <si>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</si>
  <si>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</si>
  <si>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</si>
  <si>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</si>
  <si>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</si>
  <si>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</si>
  <si>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</si>
  <si>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</si>
  <si>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</si>
  <si>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</si>
  <si>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</si>
  <si>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</si>
  <si>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</si>
  <si>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</si>
  <si>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</si>
  <si>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</si>
  <si>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</si>
  <si>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</si>
  <si>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</si>
  <si>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</si>
  <si>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</si>
  <si>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</si>
  <si>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</si>
  <si>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</si>
  <si>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</si>
  <si>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</si>
  <si>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</si>
  <si>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</si>
  <si>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</si>
  <si>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</si>
  <si>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</si>
  <si>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</si>
  <si>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</si>
  <si>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</si>
  <si>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</si>
  <si>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</si>
  <si>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</si>
  <si>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</si>
  <si>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</si>
  <si>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</si>
  <si>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</si>
  <si>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</si>
  <si>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</si>
  <si>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</si>
  <si>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</si>
  <si>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</si>
  <si>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</si>
  <si>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</si>
  <si>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</si>
  <si>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</si>
  <si>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</si>
  <si>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</si>
  <si>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</si>
  <si>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</si>
  <si>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</si>
  <si>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</si>
  <si>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</si>
  <si>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</si>
  <si>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</si>
  <si>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</si>
  <si>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</si>
  <si>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</si>
  <si>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</si>
  <si>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</si>
  <si>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</si>
  <si>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</si>
  <si>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</si>
  <si>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</si>
  <si>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</si>
  <si>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</si>
  <si>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</si>
  <si>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</si>
  <si>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</si>
  <si>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</si>
  <si>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</si>
  <si>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</si>
  <si>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</si>
  <si>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</si>
  <si>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</si>
  <si>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</si>
  <si>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</si>
  <si>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</si>
  <si>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</si>
  <si>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</si>
  <si>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</si>
  <si>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</si>
  <si>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</si>
  <si>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</si>
  <si>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</si>
  <si>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</si>
  <si>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</si>
  <si>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</si>
  <si>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</si>
  <si>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</si>
  <si>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</si>
  <si>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</si>
  <si>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</si>
  <si>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</si>
  <si>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</si>
  <si>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</si>
  <si>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</si>
  <si>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</si>
  <si>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</si>
  <si>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</si>
  <si>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</si>
  <si>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</si>
  <si>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</si>
  <si>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</si>
  <si>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</si>
  <si>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</si>
  <si>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</si>
  <si>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</si>
  <si>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</si>
  <si>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</si>
  <si>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</si>
  <si>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</si>
  <si>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</si>
  <si>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</si>
  <si>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</si>
  <si>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</si>
  <si>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</si>
  <si>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</si>
  <si>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</si>
  <si>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</si>
  <si>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</si>
  <si>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</si>
  <si>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</si>
  <si>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</si>
  <si>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</si>
  <si>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</si>
  <si>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</si>
  <si>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</si>
  <si>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</si>
  <si>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</si>
  <si>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</si>
  <si>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</si>
  <si>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</si>
  <si>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</si>
  <si>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</si>
  <si>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</si>
  <si>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</si>
  <si>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</si>
  <si>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</si>
  <si>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</si>
  <si>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</si>
  <si>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</si>
  <si>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</si>
  <si>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</si>
  <si>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</si>
  <si>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</si>
  <si>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</si>
  <si>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</si>
  <si>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</si>
  <si>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</si>
  <si>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</si>
  <si>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</si>
  <si>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</si>
  <si>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</si>
  <si>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</si>
  <si>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</si>
  <si>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</si>
  <si>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</si>
  <si>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</si>
  <si>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</si>
  <si>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</si>
  <si>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</si>
  <si>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</si>
  <si>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</si>
  <si>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</si>
  <si>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</si>
  <si>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</si>
  <si>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</si>
  <si>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</si>
  <si>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</si>
  <si>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</si>
  <si>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</si>
  <si>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</si>
  <si>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</si>
  <si>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</si>
  <si>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</si>
  <si>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</si>
  <si>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</si>
  <si>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</si>
  <si>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</si>
  <si>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</si>
  <si>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</si>
  <si>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</si>
  <si>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</si>
  <si>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</si>
  <si>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</si>
  <si>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</si>
  <si>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</si>
  <si>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</si>
  <si>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</si>
  <si>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</si>
  <si>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</si>
  <si>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</si>
  <si>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</si>
  <si>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</si>
  <si>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</si>
  <si>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</si>
  <si>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</si>
  <si>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</si>
  <si>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</si>
  <si>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</si>
  <si>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</si>
  <si>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</si>
  <si>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</si>
  <si>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</si>
  <si>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</si>
  <si>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</si>
  <si>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</si>
  <si>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</si>
  <si>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</si>
  <si>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</si>
  <si>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</si>
  <si>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</si>
  <si>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</si>
  <si>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</si>
  <si>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</si>
  <si>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</si>
  <si>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</si>
  <si>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</si>
  <si>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</si>
  <si>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</si>
  <si>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</si>
  <si>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</si>
  <si>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</si>
  <si>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</si>
  <si>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</si>
  <si>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</si>
  <si>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</si>
  <si>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</si>
  <si>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</si>
  <si>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</si>
  <si>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</si>
  <si>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</si>
  <si>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</si>
  <si>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</si>
  <si>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</si>
  <si>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</si>
  <si>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</si>
  <si>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</si>
  <si>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</si>
  <si>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</si>
  <si>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</si>
  <si>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</si>
  <si>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</si>
  <si>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</si>
  <si>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</si>
  <si>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</si>
  <si>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</si>
  <si>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</si>
  <si>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</si>
  <si>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</si>
  <si>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</si>
  <si>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</si>
  <si>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</si>
  <si>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</si>
  <si>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</si>
  <si>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</si>
  <si>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</si>
  <si>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</si>
  <si>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</si>
  <si>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</si>
  <si>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</si>
  <si>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</si>
  <si>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</si>
  <si>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</si>
  <si>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</si>
  <si>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</si>
  <si>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</si>
  <si>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</si>
  <si>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</si>
  <si>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</si>
  <si>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</si>
  <si>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</si>
  <si>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</si>
  <si>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</si>
  <si>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</si>
  <si>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</si>
  <si>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</si>
  <si>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</si>
  <si>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</si>
  <si>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</si>
  <si>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</si>
  <si>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</si>
  <si>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</si>
  <si>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</si>
  <si>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</si>
  <si>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</si>
  <si>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</si>
  <si>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</si>
  <si>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</si>
  <si>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</si>
  <si>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</si>
  <si>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</si>
  <si>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</si>
  <si>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</si>
  <si>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</si>
  <si>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</si>
  <si>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</si>
  <si>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</si>
  <si>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</si>
  <si>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</si>
  <si>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</si>
  <si>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</si>
  <si>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</si>
  <si>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</si>
  <si>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</si>
  <si>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</si>
  <si>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</si>
  <si>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</si>
  <si>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</si>
  <si>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</si>
  <si>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</si>
  <si>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</si>
  <si>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</si>
  <si>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</si>
  <si>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</si>
  <si>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</si>
  <si>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</si>
  <si>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</si>
  <si>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</si>
  <si>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</si>
  <si>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</si>
  <si>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</si>
  <si>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</si>
  <si>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</si>
  <si>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</si>
  <si>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</si>
  <si>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</si>
  <si>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</si>
  <si>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</si>
  <si>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</si>
  <si>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</si>
  <si>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</si>
  <si>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</si>
  <si>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</si>
  <si>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</si>
  <si>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</si>
  <si>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</si>
  <si>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</si>
  <si>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</si>
  <si>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</si>
  <si>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</si>
  <si>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</si>
  <si>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</si>
  <si>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</si>
  <si>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</si>
  <si>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</si>
  <si>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</si>
  <si>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</si>
  <si>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</si>
  <si>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</si>
  <si>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</si>
  <si>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</si>
  <si>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</si>
  <si>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</si>
  <si>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</si>
  <si>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</si>
  <si>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</si>
  <si>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</si>
  <si>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</si>
  <si>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</si>
  <si>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</si>
  <si>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</si>
  <si>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</si>
  <si>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</si>
  <si>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</si>
  <si>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</si>
  <si>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</si>
  <si>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</si>
  <si>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</si>
  <si>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</si>
  <si>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</si>
  <si>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</si>
  <si>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</si>
  <si>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</si>
  <si>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</si>
  <si>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</si>
  <si>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</si>
  <si>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</si>
  <si>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</si>
  <si>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</si>
  <si>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</si>
  <si>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</si>
  <si>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</si>
  <si>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</si>
  <si>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</si>
  <si>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</si>
  <si>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</si>
  <si>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</si>
  <si>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</si>
  <si>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</si>
  <si>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</si>
  <si>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</si>
  <si>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</si>
  <si>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</si>
  <si>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</si>
  <si>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</si>
  <si>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</si>
  <si>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</si>
  <si>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</si>
  <si>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</si>
  <si>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</si>
  <si>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</si>
  <si>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</si>
  <si>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</si>
  <si>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</si>
  <si>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</si>
  <si>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</si>
  <si>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</si>
  <si>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</si>
  <si>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</si>
  <si>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</si>
  <si>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</si>
  <si>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</si>
  <si>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</si>
  <si>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</si>
  <si>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</si>
  <si>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</si>
  <si>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</si>
  <si>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</si>
  <si>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</si>
  <si>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</si>
  <si>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</si>
  <si>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</si>
  <si>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</si>
  <si>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</si>
  <si>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</si>
  <si>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</si>
  <si>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</si>
  <si>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</si>
  <si>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</si>
  <si>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</si>
  <si>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</si>
  <si>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</si>
  <si>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</si>
  <si>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</si>
  <si>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</si>
  <si>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</si>
  <si>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</si>
  <si>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</si>
  <si>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</si>
  <si>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</si>
  <si>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</si>
  <si>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</si>
  <si>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</si>
  <si>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</si>
  <si>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</si>
  <si>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</si>
  <si>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</si>
  <si>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</si>
  <si>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</si>
  <si>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</si>
  <si>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</si>
  <si>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</si>
  <si>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</si>
  <si>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</si>
  <si>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</si>
  <si>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</si>
  <si>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</si>
  <si>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</si>
  <si>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</si>
  <si>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</si>
  <si>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</si>
  <si>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</si>
  <si>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</si>
  <si>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</si>
  <si>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</si>
  <si>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</si>
  <si>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</si>
  <si>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</si>
  <si>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</si>
  <si>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</si>
  <si>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</si>
  <si>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</si>
  <si>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</si>
  <si>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</si>
  <si>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</si>
  <si>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</si>
  <si>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</si>
  <si>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</si>
  <si>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</si>
  <si>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</si>
  <si>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</si>
  <si>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</si>
  <si>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</si>
  <si>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</si>
  <si>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</si>
  <si>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</si>
  <si>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</si>
  <si>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</si>
  <si>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</si>
  <si>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</si>
  <si>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</si>
  <si>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</si>
  <si>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</si>
  <si>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</si>
  <si>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</si>
  <si>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</si>
  <si>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</si>
  <si>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</si>
  <si>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</si>
  <si>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</si>
  <si>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</si>
  <si>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</si>
  <si>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</si>
  <si>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</si>
  <si>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</si>
  <si>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</si>
  <si>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</si>
  <si>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</si>
  <si>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</si>
  <si>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</si>
  <si>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</si>
  <si>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</si>
  <si>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</si>
  <si>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</si>
  <si>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</si>
  <si>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</si>
  <si>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</si>
  <si>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</si>
  <si>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</si>
  <si>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</si>
  <si>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</si>
  <si>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</si>
  <si>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</si>
  <si>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</si>
  <si>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</si>
  <si>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</si>
  <si>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</si>
  <si>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</si>
  <si>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</si>
  <si>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</si>
  <si>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</si>
  <si>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</si>
  <si>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</si>
  <si>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</si>
  <si>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</si>
  <si>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</si>
  <si>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</si>
  <si>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</si>
  <si>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</si>
  <si>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</si>
  <si>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</si>
  <si>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</si>
  <si>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</si>
  <si>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</si>
  <si>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</si>
  <si>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</si>
  <si>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</si>
  <si>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</si>
  <si>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</si>
  <si>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</si>
  <si>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</si>
  <si>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</si>
  <si>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</si>
  <si>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</si>
  <si>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</si>
  <si>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</si>
  <si>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</si>
  <si>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</si>
  <si>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</si>
  <si>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</si>
  <si>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</si>
  <si>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</si>
  <si>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</si>
  <si>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</si>
  <si>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</si>
  <si>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</si>
  <si>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</si>
  <si>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</si>
  <si>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</si>
  <si>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</si>
  <si>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</si>
  <si>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</si>
  <si>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</si>
  <si>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</si>
  <si>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</si>
  <si>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</si>
  <si>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</si>
  <si>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</si>
  <si>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</si>
  <si>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</si>
  <si>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</si>
  <si>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</si>
  <si>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</si>
  <si>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</si>
  <si>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</si>
  <si>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</si>
  <si>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</si>
  <si>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</si>
  <si>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</si>
  <si>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</si>
  <si>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</si>
  <si>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</si>
  <si>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</si>
  <si>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</si>
  <si>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</si>
  <si>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</si>
  <si>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</si>
  <si>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</si>
  <si>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</si>
  <si>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</si>
  <si>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</si>
  <si>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</si>
  <si>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</si>
  <si>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</si>
  <si>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</si>
  <si>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</si>
  <si>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</si>
  <si>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</si>
  <si>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</si>
  <si>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</si>
  <si>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</si>
  <si>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</si>
  <si>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</si>
  <si>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</si>
  <si>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</si>
  <si>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</si>
  <si>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</si>
  <si>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</si>
  <si>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</si>
  <si>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</si>
  <si>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</si>
  <si>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</si>
  <si>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</si>
  <si>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</si>
  <si>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</si>
  <si>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</si>
  <si>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</si>
  <si>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</si>
  <si>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</si>
  <si>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</si>
  <si>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</si>
  <si>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</si>
  <si>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</si>
  <si>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</si>
  <si>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</si>
  <si>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</si>
  <si>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</si>
  <si>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</si>
  <si>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</si>
  <si>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</si>
  <si>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</si>
  <si>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</si>
  <si>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</si>
  <si>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</si>
  <si>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</si>
  <si>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</si>
  <si>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</si>
  <si>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</si>
  <si>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</si>
  <si>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</si>
  <si>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</si>
  <si>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</si>
  <si>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</si>
  <si>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</si>
  <si>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</si>
  <si>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</si>
  <si>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</si>
  <si>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</si>
  <si>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</si>
  <si>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</si>
  <si>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</si>
  <si>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</si>
  <si>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</si>
  <si>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</si>
  <si>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</si>
  <si>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</si>
  <si>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</si>
  <si>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</si>
  <si>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</si>
  <si>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</si>
  <si>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</si>
  <si>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</si>
  <si>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</si>
  <si>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</si>
  <si>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</si>
  <si>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</si>
  <si>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</si>
  <si>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</si>
  <si>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</si>
  <si>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</si>
  <si>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</si>
  <si>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</si>
  <si>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</si>
  <si>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</si>
  <si>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</si>
  <si>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</si>
  <si>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</si>
  <si>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</si>
  <si>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</si>
  <si>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</si>
  <si>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</si>
  <si>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</si>
  <si>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</si>
  <si>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</si>
  <si>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</si>
  <si>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</si>
  <si>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</si>
  <si>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</si>
  <si>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</si>
  <si>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</si>
  <si>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</si>
  <si>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</si>
  <si>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</si>
  <si>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</si>
  <si>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</si>
  <si>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</si>
  <si>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</si>
  <si>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</si>
  <si>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</si>
  <si>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</si>
  <si>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</si>
  <si>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</si>
  <si>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</si>
  <si>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</si>
  <si>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</si>
  <si>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</si>
  <si>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</si>
  <si>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</si>
  <si>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</si>
  <si>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</si>
  <si>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</si>
  <si>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</si>
  <si>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</si>
  <si>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</si>
  <si>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</si>
  <si>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</si>
  <si>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</si>
  <si>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</si>
  <si>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</si>
  <si>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</si>
  <si>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</si>
  <si>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</si>
  <si>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</si>
  <si>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</si>
  <si>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</si>
  <si>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</si>
  <si>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</si>
  <si>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</si>
  <si>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</si>
  <si>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</si>
  <si>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</si>
  <si>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</si>
  <si>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</si>
  <si>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</si>
  <si>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</si>
  <si>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</si>
  <si>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</si>
  <si>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</si>
  <si>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</si>
  <si>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</si>
  <si>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</si>
  <si>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</si>
  <si>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</si>
  <si>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</si>
  <si>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</si>
  <si>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</si>
  <si>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</si>
  <si>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</si>
  <si>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</si>
  <si>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</si>
  <si>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</si>
  <si>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</si>
  <si>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</si>
  <si>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</si>
  <si>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</si>
  <si>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</si>
  <si>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</si>
  <si>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</si>
  <si>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</si>
  <si>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</si>
  <si>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</si>
  <si>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</si>
  <si>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</si>
  <si>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</si>
  <si>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</si>
  <si>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</si>
  <si>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</si>
  <si>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</si>
  <si>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</si>
  <si>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</si>
  <si>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</si>
  <si>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</si>
  <si>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</si>
  <si>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</si>
  <si>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</si>
  <si>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</si>
  <si>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</si>
  <si>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</si>
  <si>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</si>
  <si>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</si>
  <si>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</si>
  <si>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</si>
  <si>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</si>
  <si>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</si>
  <si>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</si>
  <si>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</si>
  <si>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</si>
  <si>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</si>
  <si>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</si>
  <si>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</si>
  <si>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</si>
  <si>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</si>
  <si>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</si>
  <si>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</si>
  <si>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</si>
  <si>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</si>
  <si>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</si>
  <si>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</si>
  <si>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</si>
  <si>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</si>
  <si>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</si>
  <si>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</si>
  <si>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</si>
  <si>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</si>
  <si>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</si>
  <si>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</si>
  <si>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</si>
  <si>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</si>
  <si>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</si>
  <si>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</si>
  <si>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</si>
  <si>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</si>
  <si>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</si>
  <si>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</si>
  <si>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</si>
  <si>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</si>
  <si>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</si>
  <si>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</si>
  <si>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</si>
  <si>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</si>
  <si>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</si>
  <si>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</si>
  <si>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</si>
  <si>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</si>
  <si>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</si>
  <si>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</si>
  <si>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</si>
  <si>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</si>
  <si>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</si>
  <si>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</si>
  <si>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</si>
  <si>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</si>
  <si>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</si>
  <si>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</si>
  <si>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</si>
  <si>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</si>
  <si>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</si>
  <si>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</si>
  <si>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</si>
  <si>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</si>
  <si>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</si>
  <si>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</si>
  <si>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</si>
  <si>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</si>
  <si>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</si>
  <si>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</si>
  <si>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</si>
  <si>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</si>
  <si>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</si>
  <si>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</si>
  <si>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</si>
  <si>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</si>
  <si>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</si>
  <si>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</si>
  <si>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</si>
  <si>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</si>
  <si>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</si>
  <si>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</si>
  <si>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</si>
  <si>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</si>
  <si>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</si>
  <si>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</si>
  <si>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</si>
  <si>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</si>
  <si>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</si>
  <si>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</si>
  <si>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</si>
  <si>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</si>
  <si>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</si>
  <si>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</si>
  <si>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</si>
  <si>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</si>
  <si>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</si>
  <si>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</si>
  <si>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</si>
  <si>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</si>
  <si>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</si>
  <si>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</si>
  <si>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</si>
  <si>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</si>
  <si>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</si>
  <si>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</si>
  <si>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</si>
  <si>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</si>
  <si>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</si>
  <si>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</si>
  <si>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</si>
  <si>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</si>
  <si>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</si>
  <si>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</si>
  <si>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</si>
  <si>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</si>
  <si>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</si>
  <si>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</si>
  <si>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</si>
  <si>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</si>
  <si>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</si>
  <si>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</si>
  <si>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</si>
  <si>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</si>
  <si>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</si>
  <si>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</si>
  <si>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</si>
  <si>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</si>
  <si>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</si>
  <si>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</si>
  <si>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</si>
  <si>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</si>
  <si>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</si>
  <si>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</si>
  <si>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</si>
  <si>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</si>
  <si>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</si>
  <si>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</si>
  <si>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</si>
  <si>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</si>
  <si>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</si>
  <si>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</si>
  <si>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</si>
  <si>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</si>
  <si>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</si>
  <si>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</si>
  <si>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</si>
  <si>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</si>
  <si>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</si>
  <si>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</si>
  <si>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</si>
  <si>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</si>
  <si>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</si>
  <si>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</si>
  <si>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</si>
  <si>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</si>
  <si>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</si>
  <si>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</si>
  <si>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</si>
  <si>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</si>
  <si>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</si>
  <si>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</si>
  <si>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</si>
  <si>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</si>
  <si>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</si>
  <si>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</si>
  <si>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</si>
  <si>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</si>
  <si>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</si>
  <si>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</si>
  <si>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</si>
  <si>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</si>
  <si>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</si>
  <si>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</si>
  <si>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</si>
  <si>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</si>
  <si>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</si>
  <si>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</si>
  <si>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</si>
  <si>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</si>
  <si>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</si>
  <si>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</si>
  <si>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</si>
  <si>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</si>
  <si>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</si>
  <si>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</si>
  <si>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</si>
  <si>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</si>
  <si>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</si>
  <si>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</si>
  <si>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</si>
  <si>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</si>
  <si>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</si>
  <si>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</si>
  <si>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</si>
  <si>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</si>
  <si>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</si>
  <si>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</si>
  <si>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</si>
  <si>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</si>
  <si>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</si>
  <si>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</si>
  <si>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</si>
  <si>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</si>
  <si>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</si>
  <si>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</si>
  <si>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</si>
  <si>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</si>
  <si>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</si>
  <si>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</si>
  <si>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</si>
  <si>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</si>
  <si>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</si>
  <si>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</si>
  <si>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</si>
  <si>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</si>
  <si>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</si>
  <si>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</si>
  <si>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</si>
  <si>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</si>
  <si>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</si>
  <si>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</si>
  <si>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</si>
  <si>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</si>
  <si>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</si>
  <si>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</si>
  <si>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</si>
  <si>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</si>
  <si>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</si>
  <si>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</si>
  <si>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</si>
  <si>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</si>
  <si>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</si>
  <si>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</si>
  <si>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</si>
  <si>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</si>
  <si>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</si>
  <si>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</si>
  <si>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</si>
  <si>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</si>
  <si>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</si>
  <si>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</si>
  <si>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</si>
  <si>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</si>
  <si>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</si>
  <si>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</si>
  <si>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</si>
  <si>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</si>
  <si>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</si>
  <si>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</si>
  <si>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</si>
  <si>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</si>
  <si>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</si>
  <si>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</si>
  <si>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</si>
  <si>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</si>
  <si>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</si>
  <si>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</si>
  <si>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</si>
  <si>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</si>
  <si>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</si>
  <si>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</si>
  <si>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</si>
  <si>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</si>
  <si>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</si>
  <si>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</si>
  <si>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</si>
  <si>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</si>
  <si>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</si>
  <si>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</si>
  <si>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</si>
  <si>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</si>
  <si>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</si>
  <si>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</si>
  <si>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</si>
  <si>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</si>
  <si>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</si>
  <si>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</si>
  <si>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</si>
  <si>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</si>
  <si>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</si>
  <si>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</si>
  <si>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</si>
  <si>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</si>
  <si>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</si>
  <si>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</si>
  <si>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</si>
  <si>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</si>
  <si>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</si>
  <si>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</si>
  <si>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</si>
  <si>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</si>
  <si>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</si>
  <si>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</si>
  <si>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</si>
  <si>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</si>
  <si>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</si>
  <si>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</si>
  <si>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</si>
  <si>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</si>
  <si>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</si>
  <si>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</si>
  <si>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</si>
  <si>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</si>
  <si>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</si>
  <si>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</si>
  <si>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</si>
  <si>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</si>
  <si>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</si>
  <si>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</si>
  <si>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</si>
  <si>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</si>
  <si>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</si>
  <si>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</si>
  <si>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</si>
  <si>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</si>
  <si>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</si>
  <si>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</si>
  <si>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</si>
  <si>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</si>
  <si>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</si>
  <si>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</si>
  <si>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</si>
  <si>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</si>
  <si>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</si>
  <si>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</si>
  <si>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</si>
  <si>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</si>
  <si>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</si>
  <si>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</si>
  <si>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</si>
  <si>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</si>
  <si>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</si>
  <si>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</si>
  <si>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</si>
  <si>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</si>
  <si>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</si>
  <si>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</si>
  <si>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</si>
  <si>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</si>
  <si>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</si>
  <si>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</si>
  <si>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</si>
  <si>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</si>
  <si>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</si>
  <si>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</si>
  <si>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</si>
  <si>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</si>
  <si>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</si>
  <si>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</si>
  <si>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</si>
  <si>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</si>
  <si>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</si>
  <si>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</si>
  <si>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</si>
  <si>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</si>
  <si>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</si>
  <si>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</si>
  <si>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</si>
  <si>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</si>
  <si>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</si>
  <si>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</si>
  <si>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</si>
  <si>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</si>
  <si>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</si>
  <si>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</si>
  <si>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</si>
  <si>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</si>
  <si>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</si>
  <si>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</si>
  <si>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</si>
  <si>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</si>
  <si>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</si>
  <si>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</si>
  <si>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</si>
  <si>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</si>
  <si>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</si>
  <si>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</si>
  <si>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</si>
  <si>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</si>
  <si>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</si>
  <si>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</si>
  <si>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</si>
  <si>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</si>
  <si>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</si>
  <si>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</si>
  <si>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</si>
  <si>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</si>
  <si>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</si>
  <si>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</si>
  <si>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</si>
  <si>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</si>
  <si>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</si>
  <si>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</si>
  <si>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</si>
  <si>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</si>
  <si>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</si>
  <si>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</si>
  <si>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</si>
  <si>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</si>
  <si>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</si>
  <si>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</si>
  <si>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</si>
  <si>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</si>
  <si>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</si>
  <si>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</si>
  <si>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</si>
  <si>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</si>
  <si>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</si>
  <si>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</si>
  <si>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</si>
  <si>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</si>
  <si>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</si>
  <si>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</si>
  <si>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</si>
  <si>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</si>
  <si>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</si>
  <si>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</si>
  <si>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</si>
  <si>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</si>
  <si>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</si>
  <si>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</si>
  <si>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</si>
  <si>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</si>
  <si>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</si>
  <si>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</si>
  <si>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</si>
  <si>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</si>
  <si>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</si>
  <si>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</si>
  <si>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</si>
  <si>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</si>
  <si>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</si>
  <si>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</si>
  <si>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</si>
  <si>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</si>
  <si>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</si>
  <si>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</si>
  <si>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</si>
  <si>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</si>
  <si>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</si>
  <si>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</si>
  <si>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</si>
  <si>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</si>
  <si>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</si>
  <si>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</si>
  <si>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</si>
  <si>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</si>
  <si>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</si>
  <si>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</si>
  <si>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</si>
  <si>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</si>
  <si>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</si>
  <si>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</si>
  <si>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</si>
  <si>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</si>
  <si>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</si>
  <si>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</si>
  <si>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</si>
  <si>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</si>
  <si>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</si>
  <si>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</si>
  <si>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</si>
  <si>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</si>
  <si>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</si>
  <si>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</si>
  <si>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</si>
  <si>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</si>
  <si>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</si>
  <si>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</si>
  <si>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</si>
  <si>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</si>
  <si>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</si>
  <si>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</si>
  <si>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</si>
  <si>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</si>
  <si>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</si>
  <si>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</si>
  <si>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</si>
  <si>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</si>
  <si>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</si>
  <si>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</si>
  <si>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</si>
  <si>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</si>
  <si>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</si>
  <si>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</si>
  <si>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</si>
  <si>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</si>
  <si>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</si>
  <si>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</si>
  <si>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</si>
  <si>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</si>
  <si>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</si>
  <si>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</si>
  <si>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</si>
  <si>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</si>
  <si>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</si>
  <si>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</si>
  <si>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</si>
  <si>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</si>
  <si>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</si>
  <si>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</si>
  <si>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</si>
  <si>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</si>
  <si>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</si>
  <si>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</si>
  <si>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</si>
  <si>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</si>
  <si>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</si>
  <si>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</si>
  <si>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</si>
  <si>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</si>
  <si>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</si>
  <si>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</si>
  <si>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</si>
  <si>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</si>
  <si>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</si>
  <si>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</si>
  <si>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</si>
  <si>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</si>
  <si>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</si>
  <si>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</si>
  <si>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</si>
  <si>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</si>
  <si>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</si>
  <si>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</si>
  <si>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</si>
  <si>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</si>
  <si>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</si>
  <si>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</si>
  <si>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</si>
  <si>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</si>
  <si>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</si>
  <si>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</si>
  <si>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</si>
  <si>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</si>
  <si>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</si>
  <si>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</si>
  <si>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</si>
  <si>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</si>
  <si>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</si>
  <si>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</si>
  <si>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</si>
  <si>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</si>
  <si>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</si>
  <si>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</si>
  <si>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</si>
  <si>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</si>
  <si>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</si>
  <si>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</si>
  <si>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</si>
  <si>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</si>
  <si>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</si>
  <si>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</si>
  <si>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</si>
  <si>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</si>
  <si>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</si>
  <si>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</si>
  <si>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</si>
  <si>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</si>
  <si>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</si>
  <si>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</si>
  <si>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</si>
  <si>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</si>
  <si>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</si>
  <si>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</si>
  <si>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</si>
  <si>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</si>
  <si>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</si>
  <si>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</si>
  <si>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</si>
  <si>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</si>
  <si>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</si>
  <si>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</si>
  <si>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</si>
  <si>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</si>
  <si>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</si>
  <si>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</si>
  <si>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</si>
  <si>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</si>
  <si>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</si>
  <si>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</si>
  <si>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</si>
  <si>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</si>
  <si>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</si>
  <si>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</si>
  <si>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</si>
  <si>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</si>
  <si>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</si>
  <si>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</si>
  <si>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</si>
  <si>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</si>
  <si>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</si>
  <si>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</si>
  <si>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</si>
  <si>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</si>
  <si>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</si>
  <si>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</si>
  <si>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</si>
  <si>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</si>
  <si>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</si>
  <si>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</si>
  <si>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</si>
  <si>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</si>
  <si>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</si>
  <si>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</si>
  <si>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</si>
  <si>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</si>
  <si>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</si>
  <si>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</si>
  <si>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</si>
  <si>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</si>
  <si>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</si>
  <si>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</si>
  <si>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</si>
  <si>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</si>
  <si>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</si>
  <si>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</si>
  <si>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</si>
  <si>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</si>
  <si>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</si>
  <si>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</si>
  <si>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</si>
  <si>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</si>
  <si>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</si>
  <si>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</si>
  <si>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</si>
  <si>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</si>
  <si>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</si>
  <si>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</si>
  <si>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</si>
  <si>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</si>
  <si>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</si>
  <si>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</si>
  <si>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</si>
  <si>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</si>
  <si>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</si>
  <si>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</si>
  <si>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</si>
  <si>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</si>
  <si>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</si>
  <si>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</si>
  <si>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</si>
  <si>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</si>
  <si>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</si>
  <si>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</si>
  <si>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</si>
  <si>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</si>
  <si>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</si>
  <si>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</si>
  <si>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</si>
  <si>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</si>
  <si>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</si>
  <si>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</si>
  <si>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</si>
  <si>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</si>
  <si>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</si>
  <si>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</si>
  <si>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</si>
  <si>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</si>
  <si>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</si>
  <si>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</si>
  <si>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</si>
  <si>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</si>
  <si>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</si>
  <si>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</si>
  <si>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</si>
  <si>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</si>
  <si>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</si>
  <si>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</si>
  <si>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</si>
  <si>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</si>
  <si>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</si>
  <si>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</si>
  <si>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</si>
  <si>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</si>
  <si>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</si>
  <si>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</si>
  <si>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</si>
  <si>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</si>
  <si>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</si>
  <si>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</si>
  <si>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</si>
  <si>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</si>
  <si>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</si>
  <si>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</si>
  <si>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</si>
  <si>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</si>
  <si>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</si>
  <si>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</si>
  <si>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</si>
  <si>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</si>
  <si>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</si>
  <si>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</si>
  <si>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</si>
  <si>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</si>
  <si>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</si>
  <si>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</si>
  <si>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</si>
  <si>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</si>
  <si>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</si>
  <si>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</si>
  <si>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</si>
  <si>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</si>
  <si>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</si>
  <si>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</si>
  <si>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</si>
  <si>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</si>
  <si>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</si>
  <si>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</si>
  <si>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</si>
  <si>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</si>
  <si>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</si>
  <si>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</si>
  <si>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</si>
  <si>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</si>
  <si>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</si>
  <si>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</si>
  <si>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</si>
  <si>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</si>
  <si>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</si>
  <si>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</si>
  <si>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</si>
  <si>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</si>
  <si>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</si>
  <si>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</si>
  <si>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</si>
  <si>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</si>
  <si>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</si>
  <si>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</si>
  <si>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</si>
  <si>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</si>
  <si>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</si>
  <si>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</si>
  <si>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</si>
  <si>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</si>
  <si>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</si>
  <si>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</si>
  <si>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</si>
  <si>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</si>
  <si>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</si>
  <si>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</si>
  <si>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</si>
  <si>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</si>
  <si>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</si>
  <si>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</si>
  <si>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</si>
  <si>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</si>
  <si>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</si>
  <si>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</si>
  <si>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</si>
  <si>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</si>
  <si>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</si>
  <si>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</si>
  <si>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</si>
  <si>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</si>
  <si>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</si>
  <si>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</si>
  <si>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</si>
  <si>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</si>
  <si>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</si>
  <si>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</si>
  <si>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</si>
  <si>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</si>
  <si>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</si>
  <si>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</si>
  <si>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</si>
  <si>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</si>
  <si>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</si>
  <si>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</si>
  <si>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</si>
  <si>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</si>
  <si>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</si>
  <si>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</si>
  <si>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</si>
  <si>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</si>
  <si>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</si>
  <si>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</si>
  <si>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</si>
  <si>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</si>
  <si>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</si>
  <si>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</si>
  <si>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</si>
  <si>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</si>
  <si>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</si>
  <si>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</si>
  <si>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</si>
  <si>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</si>
  <si>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</si>
  <si>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</si>
  <si>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</si>
  <si>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</si>
  <si>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</si>
  <si>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</si>
  <si>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</si>
  <si>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</si>
  <si>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</si>
  <si>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</si>
  <si>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</si>
  <si>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</si>
  <si>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</si>
  <si>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</si>
  <si>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</si>
  <si>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</si>
  <si>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</si>
  <si>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</si>
  <si>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</si>
  <si>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</si>
  <si>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</si>
  <si>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</si>
  <si>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</si>
  <si>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</si>
  <si>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</si>
  <si>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</si>
  <si>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</si>
  <si>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</si>
  <si>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</si>
  <si>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</si>
  <si>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</si>
  <si>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</si>
  <si>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</si>
  <si>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</si>
  <si>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</si>
  <si>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</si>
  <si>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</si>
  <si>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</si>
  <si>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</si>
  <si>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</si>
  <si>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</si>
  <si>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</si>
  <si>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</si>
  <si>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</si>
  <si>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</si>
  <si>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</si>
  <si>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</si>
  <si>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</si>
  <si>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</si>
  <si>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</si>
  <si>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</si>
  <si>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</si>
  <si>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</si>
  <si>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</si>
  <si>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</si>
  <si>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</si>
  <si>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</si>
  <si>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</si>
  <si>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</si>
  <si>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</si>
  <si>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</si>
  <si>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</si>
  <si>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</si>
  <si>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</si>
  <si>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</si>
  <si>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</si>
  <si>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</si>
  <si>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</si>
  <si>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</si>
  <si>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</si>
  <si>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</si>
  <si>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</si>
  <si>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</si>
  <si>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</si>
  <si>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</si>
  <si>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</si>
  <si>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</si>
  <si>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</si>
  <si>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</si>
  <si>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</si>
  <si>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</si>
  <si>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</si>
  <si>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</si>
  <si>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</si>
  <si>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</si>
  <si>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</si>
  <si>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</si>
  <si>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</si>
  <si>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</si>
  <si>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</si>
  <si>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</si>
  <si>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</si>
  <si>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</si>
  <si>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</si>
  <si>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</si>
  <si>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</si>
  <si>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</si>
  <si>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</si>
  <si>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</si>
  <si>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</si>
  <si>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</si>
  <si>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</si>
  <si>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</si>
  <si>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</si>
  <si>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</si>
  <si>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</si>
  <si>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</si>
  <si>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</si>
  <si>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</si>
  <si>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</si>
  <si>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</si>
  <si>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</si>
  <si>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</si>
  <si>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</si>
  <si>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</si>
  <si>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</si>
  <si>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</si>
  <si>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</si>
  <si>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</si>
  <si>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</si>
  <si>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</si>
  <si>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</si>
  <si>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</si>
  <si>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</si>
  <si>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</si>
  <si>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</si>
  <si>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</si>
  <si>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</si>
  <si>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</si>
  <si>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</si>
  <si>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</si>
  <si>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</si>
  <si>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</si>
  <si>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</si>
  <si>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</si>
  <si>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</si>
  <si>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</si>
  <si>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</si>
  <si>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</si>
  <si>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</si>
  <si>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</si>
  <si>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</si>
  <si>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</si>
  <si>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</si>
  <si>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</si>
  <si>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</si>
  <si>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</si>
  <si>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</si>
  <si>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</si>
  <si>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</si>
  <si>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</si>
  <si>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</si>
  <si>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</si>
  <si>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</si>
  <si>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</si>
  <si>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</si>
  <si>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</si>
  <si>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</si>
  <si>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</si>
  <si>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</si>
  <si>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</si>
  <si>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</si>
  <si>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</si>
  <si>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</si>
  <si>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</si>
  <si>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</si>
  <si>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</si>
  <si>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</si>
  <si>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</si>
  <si>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</si>
  <si>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</si>
  <si>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</si>
  <si>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</si>
  <si>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</si>
  <si>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</si>
  <si>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</si>
  <si>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</si>
  <si>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</si>
  <si>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</si>
  <si>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</si>
  <si>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</si>
  <si>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</si>
  <si>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</si>
  <si>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</si>
  <si>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</si>
  <si>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</si>
  <si>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</si>
  <si>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</si>
  <si>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</si>
  <si>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</si>
  <si>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</si>
  <si>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</si>
  <si>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</si>
  <si>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</si>
  <si>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</si>
  <si>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</si>
  <si>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</si>
  <si>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</si>
  <si>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</si>
  <si>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</si>
  <si>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</si>
  <si>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</si>
  <si>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</si>
  <si>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</si>
  <si>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</si>
  <si>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</si>
  <si>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</si>
  <si>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</si>
  <si>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</si>
  <si>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</si>
  <si>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</si>
  <si>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</si>
  <si>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</si>
  <si>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</si>
  <si>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</si>
  <si>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</si>
  <si>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</si>
  <si>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</si>
  <si>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</si>
  <si>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</si>
  <si>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</si>
  <si>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</si>
  <si>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</si>
  <si>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</si>
  <si>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</si>
  <si>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</si>
  <si>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</si>
  <si>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</si>
  <si>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</si>
  <si>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</si>
  <si>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</si>
  <si>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</si>
  <si>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</si>
  <si>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</si>
  <si>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</si>
  <si>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</si>
  <si>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</si>
  <si>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</si>
  <si>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</si>
  <si>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</si>
  <si>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</si>
  <si>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</si>
  <si>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</si>
  <si>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</si>
  <si>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</si>
  <si>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</si>
  <si>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</si>
  <si>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</si>
  <si>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</si>
  <si>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</si>
  <si>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</si>
  <si>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</si>
  <si>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</si>
  <si>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</si>
  <si>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</si>
  <si>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</si>
  <si>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</si>
  <si>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</si>
  <si>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</si>
  <si>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</si>
  <si>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</si>
  <si>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</si>
  <si>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</si>
  <si>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</si>
  <si>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</si>
  <si>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</si>
  <si>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</si>
  <si>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</si>
  <si>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</si>
  <si>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</si>
  <si>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</si>
  <si>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</si>
  <si>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</si>
  <si>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</si>
  <si>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</si>
  <si>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</si>
  <si>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</si>
  <si>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</si>
  <si>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</si>
  <si>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</si>
  <si>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</si>
  <si>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</si>
  <si>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</si>
  <si>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</si>
  <si>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</si>
  <si>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</si>
  <si>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</si>
  <si>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</si>
  <si>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</si>
  <si>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</si>
  <si>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</si>
  <si>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</si>
  <si>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</si>
  <si>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</si>
  <si>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</si>
  <si>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</si>
  <si>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</si>
  <si>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</si>
  <si>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</si>
  <si>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</si>
  <si>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</si>
  <si>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</si>
  <si>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</si>
  <si>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</si>
  <si>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</si>
  <si>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</si>
  <si>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</si>
  <si>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</si>
  <si>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</si>
  <si>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</si>
  <si>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</si>
  <si>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</si>
  <si>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</si>
  <si>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</si>
  <si>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</si>
  <si>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</si>
  <si>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</si>
  <si>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</si>
  <si>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</si>
  <si>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</si>
  <si>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</si>
  <si>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</si>
  <si>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</si>
  <si>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</si>
  <si>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</si>
  <si>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</si>
  <si>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</si>
  <si>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</si>
  <si>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</si>
  <si>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</si>
  <si>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</si>
  <si>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</si>
  <si>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</si>
  <si>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</si>
  <si>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</si>
  <si>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</si>
  <si>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</si>
  <si>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</si>
  <si>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</si>
  <si>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</si>
  <si>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</si>
  <si>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</si>
  <si>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</si>
  <si>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</si>
  <si>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</si>
  <si>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</si>
  <si>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</si>
  <si>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</si>
  <si>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</si>
  <si>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</si>
  <si>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</si>
  <si>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</si>
  <si>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</si>
  <si>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</si>
  <si>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</si>
  <si>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</si>
  <si>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</si>
  <si>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</si>
  <si>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</si>
  <si>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</si>
  <si>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</si>
  <si>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</si>
  <si>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</si>
  <si>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</si>
  <si>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</si>
  <si>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</si>
  <si>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</si>
  <si>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</si>
  <si>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</si>
  <si>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</si>
  <si>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</si>
  <si>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</si>
  <si>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</si>
  <si>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</si>
  <si>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</si>
  <si>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</si>
  <si>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</si>
  <si>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</si>
  <si>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</si>
  <si>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</si>
  <si>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</si>
  <si>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</si>
  <si>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</si>
  <si>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</si>
  <si>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</si>
  <si>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</si>
  <si>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</si>
  <si>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</si>
  <si>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</si>
  <si>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</si>
  <si>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</si>
  <si>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</si>
  <si>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</si>
  <si>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</si>
  <si>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</si>
  <si>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</si>
  <si>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</si>
  <si>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</si>
  <si>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</si>
  <si>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</si>
  <si>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</si>
  <si>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</si>
  <si>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</si>
  <si>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</si>
  <si>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</si>
  <si>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</si>
  <si>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</si>
  <si>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</si>
  <si>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</si>
  <si>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</si>
  <si>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</si>
  <si>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</si>
  <si>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</si>
  <si>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</si>
  <si>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</si>
  <si>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</si>
  <si>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</si>
  <si>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</si>
  <si>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</si>
  <si>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</si>
  <si>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</si>
  <si>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</si>
  <si>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</si>
  <si>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</si>
  <si>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</si>
  <si>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</si>
  <si>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</si>
  <si>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</si>
  <si>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</si>
  <si>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</si>
  <si>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</si>
  <si>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</si>
  <si>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</si>
  <si>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</si>
  <si>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</si>
  <si>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</si>
  <si>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</si>
  <si>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</si>
  <si>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</si>
  <si>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</si>
  <si>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</si>
  <si>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</si>
  <si>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</si>
  <si>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</si>
  <si>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</si>
  <si>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</si>
  <si>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</si>
  <si>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</si>
  <si>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</si>
  <si>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</si>
  <si>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</si>
  <si>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</si>
  <si>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</si>
  <si>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</si>
  <si>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</si>
  <si>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</si>
  <si>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</si>
  <si>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</si>
  <si>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</si>
  <si>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</si>
  <si>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</si>
  <si>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</si>
  <si>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</si>
  <si>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</si>
  <si>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</si>
  <si>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</si>
  <si>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</si>
  <si>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</si>
  <si>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</si>
  <si>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</si>
  <si>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</si>
  <si>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</si>
  <si>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</si>
  <si>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</si>
  <si>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</si>
  <si>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</si>
  <si>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</si>
  <si>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</si>
  <si>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</si>
  <si>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</si>
  <si>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</si>
  <si>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</si>
  <si>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</si>
  <si>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</si>
  <si>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</si>
  <si>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</si>
  <si>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</si>
  <si>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</si>
  <si>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</si>
  <si>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</si>
  <si>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</si>
  <si>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</si>
  <si>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</si>
  <si>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</si>
  <si>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</si>
  <si>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</si>
  <si>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</si>
  <si>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</si>
  <si>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</si>
  <si>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</si>
  <si>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</si>
  <si>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</si>
  <si>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</si>
  <si>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</si>
  <si>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</si>
  <si>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</si>
  <si>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</si>
  <si>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</si>
  <si>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</si>
  <si>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</si>
  <si>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</si>
  <si>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</si>
  <si>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</si>
  <si>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</si>
  <si>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</si>
  <si>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</si>
  <si>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</si>
  <si>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</si>
  <si>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</si>
  <si>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</si>
  <si>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</si>
  <si>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</si>
  <si>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</si>
  <si>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</si>
  <si>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</si>
  <si>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</si>
  <si>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</si>
  <si>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</si>
  <si>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</si>
  <si>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</si>
  <si>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</si>
  <si>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</si>
  <si>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</si>
  <si>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</si>
  <si>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</si>
  <si>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</si>
  <si>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</si>
  <si>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</si>
  <si>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</si>
  <si>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</si>
  <si>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</si>
  <si>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</si>
  <si>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</si>
  <si>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</si>
  <si>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</si>
  <si>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</si>
  <si>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</si>
  <si>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</si>
  <si>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</si>
  <si>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</si>
  <si>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</si>
  <si>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</si>
  <si>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</si>
  <si>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</si>
  <si>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</si>
  <si>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</si>
  <si>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</si>
  <si>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</si>
  <si>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</si>
  <si>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</si>
  <si>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</si>
  <si>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</si>
  <si>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</si>
  <si>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</si>
  <si>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</si>
  <si>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</si>
  <si>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</si>
  <si>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</si>
  <si>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</si>
  <si>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</si>
  <si>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</si>
  <si>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</si>
  <si>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</si>
  <si>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</si>
  <si>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</si>
  <si>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</si>
  <si>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</si>
  <si>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</si>
  <si>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</si>
  <si>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</si>
  <si>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</si>
  <si>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</si>
  <si>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</si>
  <si>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</si>
  <si>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</si>
  <si>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</si>
  <si>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</si>
  <si>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</si>
  <si>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</si>
  <si>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</si>
  <si>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</si>
  <si>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</si>
  <si>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</si>
  <si>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</si>
  <si>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</si>
  <si>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</si>
  <si>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</si>
  <si>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</si>
  <si>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</si>
  <si>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</si>
  <si>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</si>
  <si>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</si>
  <si>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</si>
  <si>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</si>
  <si>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</si>
  <si>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</si>
  <si>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</si>
  <si>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</si>
  <si>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</si>
  <si>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</si>
  <si>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</si>
  <si>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</si>
  <si>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</si>
  <si>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</si>
  <si>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</si>
  <si>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</si>
  <si>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</si>
  <si>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</si>
  <si>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</si>
  <si>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</si>
  <si>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</si>
  <si>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</si>
  <si>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</si>
  <si>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</si>
  <si>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</si>
  <si>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</si>
  <si>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</si>
  <si>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</si>
  <si>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</si>
  <si>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</si>
  <si>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</si>
  <si>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</si>
  <si>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</si>
  <si>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</si>
  <si>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</si>
  <si>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</si>
  <si>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</si>
  <si>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</si>
  <si>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</si>
  <si>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</si>
  <si>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</si>
  <si>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</si>
  <si>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</si>
  <si>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</si>
  <si>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</si>
  <si>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</si>
  <si>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</si>
  <si>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</si>
  <si>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</si>
  <si>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</si>
  <si>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</si>
  <si>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</si>
  <si>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</si>
  <si>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</si>
  <si>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</si>
  <si>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</si>
  <si>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</si>
  <si>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</si>
  <si>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</si>
  <si>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</si>
  <si>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</si>
  <si>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</si>
  <si>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</si>
  <si>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</si>
  <si>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</si>
  <si>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</si>
  <si>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</si>
  <si>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</si>
  <si>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</si>
  <si>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</si>
  <si>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</si>
  <si>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</si>
  <si>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</si>
  <si>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</si>
  <si>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</si>
  <si>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</si>
  <si>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</si>
  <si>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</si>
  <si>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</si>
  <si>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</si>
  <si>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</si>
  <si>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</si>
  <si>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</si>
  <si>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</si>
  <si>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</si>
  <si>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</si>
  <si>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</si>
  <si>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</si>
  <si>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</si>
  <si>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</si>
  <si>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</si>
  <si>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</si>
  <si>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</si>
  <si>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</si>
  <si>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</si>
  <si>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</si>
  <si>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</si>
  <si>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</si>
  <si>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</si>
  <si>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</si>
  <si>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</si>
  <si>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</si>
  <si>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</si>
  <si>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</si>
  <si>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</si>
  <si>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</si>
  <si>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</si>
  <si>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</si>
  <si>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</si>
  <si>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</si>
  <si>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</si>
  <si>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</si>
  <si>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</si>
  <si>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</si>
  <si>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</si>
  <si>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</si>
  <si>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</si>
  <si>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</si>
  <si>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</si>
  <si>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</si>
  <si>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</si>
  <si>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</si>
  <si>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</si>
  <si>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</si>
  <si>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</si>
  <si>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</si>
  <si>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</si>
  <si>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</si>
  <si>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</si>
  <si>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</si>
  <si>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</si>
  <si>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</si>
  <si>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</si>
  <si>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</si>
  <si>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</si>
  <si>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</si>
  <si>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</si>
  <si>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</si>
  <si>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</si>
  <si>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</si>
  <si>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</si>
  <si>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</si>
  <si>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</si>
  <si>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</si>
  <si>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</si>
  <si>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</si>
  <si>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</si>
  <si>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</si>
  <si>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</si>
  <si>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</si>
  <si>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</si>
  <si>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</si>
  <si>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</si>
  <si>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</si>
  <si>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</si>
  <si>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</si>
  <si>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</si>
  <si>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</si>
  <si>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</si>
  <si>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</si>
  <si>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</si>
  <si>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</si>
  <si>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</si>
  <si>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</si>
  <si>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</si>
  <si>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</si>
  <si>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</si>
  <si>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</si>
  <si>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</si>
  <si>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</si>
  <si>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</si>
  <si>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</si>
  <si>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</si>
  <si>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</si>
  <si>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</si>
  <si>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</si>
  <si>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</si>
  <si>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</si>
  <si>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</si>
  <si>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</si>
  <si>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</si>
  <si>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</si>
  <si>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</si>
  <si>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</si>
  <si>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</si>
  <si>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</si>
  <si>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</si>
  <si>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</si>
  <si>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</si>
  <si>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</si>
  <si>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</si>
  <si>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</si>
  <si>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</si>
  <si>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</si>
  <si>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</si>
  <si>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</si>
  <si>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</si>
  <si>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</si>
  <si>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</si>
  <si>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</si>
  <si>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</si>
  <si>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</si>
  <si>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</si>
  <si>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</si>
  <si>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</si>
  <si>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</si>
  <si>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</si>
  <si>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</si>
  <si>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</si>
  <si>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</si>
  <si>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</si>
  <si>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</si>
  <si>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</si>
  <si>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</si>
  <si>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</si>
  <si>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</si>
  <si>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</si>
  <si>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</si>
  <si>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</si>
  <si>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</si>
  <si>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</si>
  <si>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</si>
  <si>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</si>
  <si>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</si>
  <si>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</si>
  <si>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</si>
  <si>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</si>
  <si>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</si>
  <si>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</si>
  <si>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</si>
  <si>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</si>
  <si>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</si>
  <si>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</si>
  <si>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</si>
  <si>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</si>
  <si>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</si>
  <si>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</si>
  <si>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</si>
  <si>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</si>
  <si>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</si>
  <si>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</si>
  <si>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</si>
  <si>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</si>
  <si>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</si>
  <si>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</si>
  <si>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</si>
  <si>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</si>
  <si>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</si>
  <si>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</si>
  <si>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</si>
  <si>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</si>
  <si>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</si>
  <si>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</si>
  <si>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</si>
  <si>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</si>
  <si>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</si>
  <si>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</si>
  <si>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</si>
  <si>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</si>
  <si>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</si>
  <si>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</si>
  <si>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</si>
  <si>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</si>
  <si>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</si>
  <si>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</si>
  <si>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</si>
  <si>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</si>
  <si>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</si>
  <si>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</si>
  <si>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</si>
  <si>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</si>
  <si>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</si>
  <si>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</si>
  <si>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</si>
  <si>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</si>
  <si>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</si>
  <si>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</si>
  <si>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</si>
  <si>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</si>
  <si>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</si>
  <si>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</si>
  <si>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</si>
  <si>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</si>
  <si>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</si>
  <si>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</si>
  <si>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</si>
  <si>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</si>
  <si>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</si>
  <si>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</si>
  <si>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</si>
  <si>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</si>
  <si>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</si>
  <si>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</si>
  <si>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</si>
  <si>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</si>
  <si>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</si>
  <si>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</si>
  <si>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</si>
  <si>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</si>
  <si>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</si>
  <si>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</si>
  <si>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</si>
  <si>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</si>
  <si>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</si>
  <si>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</si>
  <si>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</si>
  <si>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</si>
  <si>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</si>
  <si>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</si>
  <si>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</si>
  <si>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</si>
  <si>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</si>
  <si>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</si>
  <si>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</si>
  <si>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</si>
  <si>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</si>
  <si>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</si>
  <si>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</si>
  <si>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</si>
  <si>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</si>
  <si>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</si>
  <si>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</si>
  <si>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</si>
  <si>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</si>
  <si>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</si>
  <si>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</si>
  <si>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</si>
  <si>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</si>
  <si>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</si>
  <si>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</si>
  <si>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</si>
  <si>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</si>
  <si>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</si>
  <si>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</si>
  <si>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</si>
  <si>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</si>
  <si>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</si>
  <si>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</si>
  <si>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</si>
  <si>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</si>
  <si>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</si>
  <si>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</si>
  <si>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</si>
  <si>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</si>
  <si>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</si>
  <si>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</si>
  <si>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</si>
  <si>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</si>
  <si>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</si>
  <si>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</si>
  <si>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</si>
  <si>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</si>
  <si>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</si>
  <si>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</si>
  <si>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</si>
  <si>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</si>
  <si>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</si>
  <si>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</si>
  <si>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</si>
  <si>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</si>
  <si>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</si>
  <si>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</si>
  <si>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</si>
  <si>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</si>
  <si>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</si>
  <si>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</si>
  <si>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</si>
  <si>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</si>
  <si>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</si>
  <si>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</si>
  <si>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</si>
  <si>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</si>
  <si>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</si>
  <si>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</si>
  <si>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</si>
  <si>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</si>
  <si>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</si>
  <si>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</si>
  <si>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</si>
  <si>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</si>
  <si>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</si>
  <si>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</si>
  <si>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</si>
  <si>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</si>
  <si>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</si>
  <si>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</si>
  <si>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</si>
  <si>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</si>
  <si>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</si>
  <si>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</si>
  <si>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</si>
  <si>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</si>
  <si>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</si>
  <si>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</si>
  <si>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</si>
  <si>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</si>
  <si>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</si>
  <si>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</si>
  <si>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</si>
  <si>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</si>
  <si>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</si>
  <si>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</si>
  <si>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</si>
  <si>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</si>
  <si>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</si>
  <si>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</si>
  <si>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</si>
  <si>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</si>
  <si>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</si>
  <si>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</si>
  <si>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</si>
  <si>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</si>
  <si>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</si>
  <si>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</si>
  <si>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</si>
  <si>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</si>
  <si>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</si>
  <si>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</si>
  <si>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</si>
  <si>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</si>
  <si>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</si>
  <si>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</si>
  <si>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</si>
  <si>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</si>
  <si>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</si>
  <si>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</si>
  <si>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</si>
  <si>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</si>
  <si>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</si>
  <si>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</si>
  <si>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</si>
  <si>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</si>
  <si>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</si>
  <si>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</si>
  <si>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</si>
  <si>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</si>
  <si>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</si>
  <si>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</si>
  <si>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</si>
  <si>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</si>
  <si>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</si>
  <si>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</si>
  <si>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</si>
  <si>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</si>
  <si>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</si>
  <si>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</si>
  <si>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</si>
  <si>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</si>
  <si>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</si>
  <si>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</si>
  <si>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</si>
  <si>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</si>
  <si>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</si>
  <si>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</si>
  <si>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</si>
  <si>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</si>
  <si>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</si>
  <si>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</si>
  <si>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</si>
  <si>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</si>
  <si>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</si>
  <si>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</si>
  <si>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</si>
  <si>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</si>
  <si>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</si>
  <si>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</si>
  <si>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</si>
  <si>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</si>
  <si>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</si>
  <si>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</si>
  <si>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</si>
  <si>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</si>
  <si>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</si>
  <si>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</si>
  <si>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</si>
  <si>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</si>
  <si>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</si>
  <si>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</si>
  <si>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</si>
  <si>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</si>
  <si>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</si>
  <si>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</si>
  <si>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</si>
  <si>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</si>
  <si>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</si>
  <si>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</si>
  <si>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</si>
  <si>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</si>
  <si>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</si>
  <si>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</si>
  <si>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</si>
  <si>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</si>
  <si>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</si>
  <si>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</si>
  <si>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</si>
  <si>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</si>
  <si>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</si>
  <si>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</si>
  <si>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</si>
  <si>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</si>
  <si>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</si>
  <si>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</si>
  <si>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</si>
  <si>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</si>
  <si>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</si>
  <si>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</si>
  <si>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</si>
  <si>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</si>
  <si>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</si>
  <si>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</si>
  <si>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</si>
  <si>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</si>
  <si>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</si>
  <si>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</si>
  <si>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</si>
  <si>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</si>
  <si>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</si>
  <si>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</si>
  <si>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</si>
  <si>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</si>
  <si>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</si>
  <si>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</si>
  <si>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</si>
  <si>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</si>
  <si>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</si>
  <si>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</si>
  <si>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</si>
  <si>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</si>
  <si>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</si>
  <si>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</si>
  <si>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</si>
  <si>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</si>
  <si>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</si>
  <si>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</si>
  <si>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</si>
  <si>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</si>
  <si>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</si>
  <si>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</si>
  <si>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</si>
  <si>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</si>
  <si>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</si>
  <si>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</si>
  <si>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</si>
  <si>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</si>
  <si>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</si>
  <si>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</si>
  <si>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</si>
  <si>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</si>
  <si>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</si>
  <si>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</si>
  <si>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</si>
  <si>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</si>
  <si>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</si>
  <si>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</si>
  <si>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</si>
  <si>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</si>
  <si>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</si>
  <si>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</si>
  <si>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</si>
  <si>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</si>
  <si>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</si>
  <si>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</si>
  <si>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</si>
  <si>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</si>
  <si>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</si>
  <si>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</si>
  <si>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</si>
  <si>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</si>
  <si>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</si>
  <si>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</si>
  <si>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</si>
  <si>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</si>
  <si>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</si>
  <si>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</si>
  <si>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</si>
  <si>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</si>
  <si>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</si>
  <si>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</si>
  <si>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</si>
  <si>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</si>
  <si>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</si>
  <si>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</si>
  <si>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</si>
  <si>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</si>
  <si>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</si>
  <si>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</si>
  <si>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</si>
  <si>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</si>
  <si>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</si>
  <si>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</si>
  <si>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</si>
  <si>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</si>
  <si>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</si>
  <si>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</si>
  <si>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</si>
  <si>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</si>
  <si>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</si>
  <si>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</si>
  <si>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</si>
  <si>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</si>
  <si>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</si>
  <si>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</si>
  <si>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</si>
  <si>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</si>
  <si>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</si>
  <si>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</si>
  <si>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</si>
  <si>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</si>
  <si>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</si>
  <si>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</si>
  <si>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</si>
  <si>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</si>
  <si>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</si>
  <si>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</si>
  <si>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</si>
  <si>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</si>
  <si>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</si>
  <si>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</si>
  <si>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</si>
  <si>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</si>
  <si>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</si>
  <si>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</si>
  <si>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</si>
  <si>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</si>
  <si>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</si>
  <si>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</si>
  <si>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</si>
  <si>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</si>
  <si>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</si>
  <si>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</si>
  <si>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</si>
  <si>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</si>
  <si>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</si>
  <si>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</si>
  <si>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</si>
  <si>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</si>
  <si>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</si>
  <si>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</si>
  <si>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</si>
  <si>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</si>
  <si>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</si>
  <si>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</si>
  <si>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</si>
  <si>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</si>
  <si>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</si>
  <si>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</si>
  <si>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</si>
  <si>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</si>
  <si>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</si>
  <si>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</si>
  <si>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</si>
  <si>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</si>
  <si>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</si>
  <si>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</si>
  <si>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</si>
  <si>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</si>
  <si>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</si>
  <si>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</si>
  <si>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</si>
  <si>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</si>
  <si>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</si>
  <si>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</si>
  <si>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</si>
  <si>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</si>
  <si>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</si>
  <si>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</si>
  <si>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</si>
  <si>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</si>
  <si>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</si>
  <si>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</si>
  <si>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</si>
  <si>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</si>
  <si>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</si>
  <si>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</si>
  <si>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</si>
  <si>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</si>
  <si>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</si>
  <si>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</si>
  <si>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</si>
  <si>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</si>
  <si>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</si>
  <si>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</si>
  <si>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</si>
  <si>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</si>
  <si>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</si>
  <si>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</si>
  <si>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</si>
  <si>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</si>
  <si>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</si>
  <si>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</si>
  <si>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</si>
  <si>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</si>
  <si>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</si>
  <si>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</si>
  <si>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</si>
  <si>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</si>
  <si>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</si>
  <si>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</si>
  <si>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</si>
  <si>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</si>
  <si>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</si>
  <si>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</si>
  <si>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</si>
  <si>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</si>
  <si>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</si>
  <si>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</si>
  <si>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</si>
  <si>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</si>
  <si>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</si>
  <si>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</si>
  <si>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</si>
  <si>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</si>
  <si>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</si>
  <si>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</si>
  <si>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</si>
  <si>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</si>
  <si>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</si>
  <si>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</si>
  <si>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</si>
  <si>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</si>
  <si>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</si>
  <si>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</si>
  <si>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</si>
  <si>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</si>
  <si>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</si>
  <si>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</si>
  <si>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</si>
  <si>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</si>
  <si>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</si>
  <si>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</si>
  <si>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</si>
  <si>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</si>
  <si>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</si>
  <si>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</si>
  <si>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</si>
  <si>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</si>
  <si>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</si>
  <si>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</si>
  <si>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</si>
  <si>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</si>
  <si>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</si>
  <si>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</si>
  <si>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</si>
  <si>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</si>
  <si>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</si>
  <si>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</si>
  <si>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</si>
  <si>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</si>
  <si>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</si>
  <si>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</si>
  <si>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</si>
  <si>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</si>
  <si>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</si>
  <si>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</si>
  <si>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</si>
  <si>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</si>
  <si>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</si>
  <si>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</si>
  <si>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</si>
  <si>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</si>
  <si>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</si>
  <si>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</si>
  <si>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</si>
  <si>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</si>
  <si>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</si>
  <si>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</si>
  <si>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</si>
  <si>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</si>
  <si>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</si>
  <si>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</si>
  <si>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</si>
  <si>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</si>
  <si>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</si>
  <si>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</si>
  <si>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</si>
  <si>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</si>
  <si>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</si>
  <si>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</si>
  <si>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</si>
  <si>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</si>
  <si>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</si>
  <si>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</si>
  <si>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</si>
  <si>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</si>
  <si>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</si>
  <si>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</si>
  <si>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</si>
  <si>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</si>
  <si>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</si>
  <si>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</si>
  <si>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</si>
  <si>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</si>
  <si>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</si>
  <si>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</si>
  <si>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</si>
  <si>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</si>
  <si>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</si>
  <si>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</si>
  <si>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</si>
  <si>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</si>
  <si>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</si>
  <si>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</si>
  <si>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</si>
  <si>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</si>
  <si>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</si>
  <si>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</si>
  <si>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</si>
  <si>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</si>
  <si>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</si>
  <si>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</si>
  <si>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</si>
  <si>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</si>
  <si>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</si>
  <si>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</si>
  <si>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</si>
  <si>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</si>
  <si>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</si>
  <si>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</si>
  <si>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</si>
  <si>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</si>
  <si>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</si>
  <si>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</si>
  <si>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</si>
  <si>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</si>
  <si>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</si>
  <si>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</si>
  <si>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</si>
  <si>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</si>
  <si>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</si>
  <si>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</si>
  <si>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</si>
  <si>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</si>
  <si>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</si>
  <si>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</si>
  <si>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</si>
  <si>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</si>
  <si>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</si>
  <si>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</si>
  <si>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</si>
  <si>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</si>
  <si>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</si>
  <si>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</si>
  <si>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</si>
  <si>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</si>
  <si>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</si>
  <si>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</si>
  <si>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</si>
  <si>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</si>
  <si>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</si>
  <si>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</si>
  <si>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</si>
  <si>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</si>
  <si>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</si>
  <si>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</si>
  <si>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</si>
  <si>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</si>
  <si>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</si>
  <si>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</si>
  <si>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</si>
  <si>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</si>
  <si>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</si>
  <si>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</si>
  <si>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</si>
  <si>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</si>
  <si>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</si>
  <si>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</si>
  <si>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</si>
  <si>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</si>
  <si>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</si>
  <si>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</si>
  <si>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</si>
  <si>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</si>
  <si>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</si>
  <si>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</si>
  <si>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</si>
  <si>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</si>
  <si>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</si>
  <si>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</si>
  <si>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</si>
  <si>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</si>
  <si>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</si>
  <si>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</si>
  <si>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</si>
  <si>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</si>
  <si>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</si>
  <si>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</si>
  <si>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</si>
  <si>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</si>
  <si>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</si>
  <si>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</si>
  <si>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</si>
  <si>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</si>
  <si>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</si>
  <si>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</si>
  <si>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</si>
  <si>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</si>
  <si>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</si>
  <si>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</si>
  <si>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</si>
  <si>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</si>
  <si>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</si>
  <si>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</si>
  <si>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</si>
  <si>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</si>
  <si>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</si>
  <si>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</si>
  <si>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</si>
  <si>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</si>
  <si>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</si>
  <si>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</si>
  <si>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</si>
  <si>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</si>
  <si>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</si>
  <si>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</si>
  <si>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</si>
  <si>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</si>
  <si>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</si>
  <si>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</si>
  <si>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</si>
  <si>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</si>
  <si>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</si>
  <si>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</si>
  <si>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</si>
  <si>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</si>
  <si>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</si>
  <si>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</si>
  <si>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</si>
  <si>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</si>
  <si>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</si>
  <si>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</si>
  <si>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</si>
  <si>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</si>
  <si>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</si>
  <si>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</si>
  <si>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</si>
  <si>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</si>
  <si>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</si>
  <si>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</si>
  <si>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</si>
  <si>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</si>
  <si>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</si>
  <si>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</si>
  <si>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</si>
  <si>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</si>
  <si>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</si>
  <si>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</si>
  <si>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</si>
  <si>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</si>
  <si>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</si>
  <si>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</si>
  <si>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</si>
  <si>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</si>
  <si>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</si>
  <si>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</si>
  <si>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</si>
  <si>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</si>
  <si>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</si>
  <si>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</si>
  <si>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</si>
  <si>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</si>
  <si>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</si>
  <si>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</si>
  <si>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</si>
  <si>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</si>
  <si>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</si>
  <si>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</si>
  <si>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</si>
  <si>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</si>
  <si>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</si>
  <si>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</si>
  <si>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</si>
  <si>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</si>
  <si>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</si>
  <si>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</si>
  <si>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</si>
  <si>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</si>
  <si>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</si>
  <si>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</si>
  <si>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</si>
  <si>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</si>
  <si>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</si>
  <si>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</si>
  <si>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</si>
  <si>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</si>
  <si>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</si>
  <si>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</si>
  <si>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</si>
  <si>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</si>
  <si>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</si>
  <si>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</si>
  <si>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</si>
  <si>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</si>
  <si>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</si>
  <si>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</si>
  <si>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</si>
  <si>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</si>
  <si>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</si>
  <si>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</si>
  <si>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</si>
  <si>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</si>
  <si>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</si>
  <si>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</si>
  <si>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</si>
  <si>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</si>
  <si>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</si>
  <si>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</si>
  <si>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</si>
  <si>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</si>
  <si>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</si>
  <si>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</si>
  <si>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</si>
  <si>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</si>
  <si>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</si>
  <si>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</si>
  <si>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</si>
  <si>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</si>
  <si>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</si>
  <si>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</si>
  <si>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</si>
  <si>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</si>
  <si>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</si>
  <si>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</si>
  <si>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</si>
  <si>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</si>
  <si>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</si>
  <si>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</si>
  <si>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</si>
  <si>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</si>
  <si>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</si>
  <si>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</si>
  <si>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</si>
  <si>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</si>
  <si>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</si>
  <si>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</si>
  <si>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</si>
  <si>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</si>
  <si>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</si>
  <si>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</si>
  <si>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</si>
  <si>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</si>
  <si>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</si>
  <si>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</si>
  <si>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</si>
  <si>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</si>
  <si>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</si>
  <si>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</si>
  <si>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</si>
  <si>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</si>
  <si>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</si>
  <si>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</si>
  <si>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</si>
  <si>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</si>
  <si>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</si>
  <si>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</si>
  <si>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</si>
  <si>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</si>
  <si>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</si>
  <si>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</si>
  <si>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</si>
  <si>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</si>
  <si>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</si>
  <si>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</si>
  <si>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</si>
  <si>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</si>
  <si>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</si>
  <si>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</si>
  <si>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</si>
  <si>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</si>
  <si>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</si>
  <si>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</si>
  <si>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</si>
  <si>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</si>
  <si>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</si>
  <si>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</si>
  <si>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</si>
  <si>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</si>
  <si>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</si>
  <si>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</si>
  <si>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</si>
  <si>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</si>
  <si>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</si>
  <si>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</si>
  <si>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</si>
  <si>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</si>
  <si>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</si>
  <si>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</si>
  <si>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</si>
  <si>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</si>
  <si>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</si>
  <si>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</si>
  <si>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</si>
  <si>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</si>
  <si>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</si>
  <si>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</si>
  <si>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</si>
  <si>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</si>
  <si>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</si>
  <si>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</si>
  <si>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</si>
  <si>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</si>
  <si>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</si>
  <si>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</si>
  <si>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</si>
  <si>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</si>
  <si>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</si>
  <si>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</si>
  <si>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</si>
  <si>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</si>
  <si>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</si>
  <si>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</si>
  <si>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</si>
  <si>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</si>
  <si>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</si>
  <si>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</si>
  <si>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</si>
  <si>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</si>
  <si>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</si>
  <si>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</si>
  <si>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</si>
  <si>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</si>
  <si>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</si>
  <si>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</si>
  <si>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</si>
  <si>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</si>
  <si>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</si>
  <si>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</si>
  <si>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</si>
  <si>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</si>
  <si>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</si>
  <si>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</si>
  <si>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</si>
  <si>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</si>
  <si>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</si>
  <si>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</si>
  <si>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</si>
  <si>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</si>
  <si>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</si>
  <si>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</si>
  <si>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</si>
  <si>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</si>
  <si>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</si>
  <si>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</si>
  <si>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</si>
  <si>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</si>
  <si>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</si>
  <si>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</si>
  <si>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</si>
  <si>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</si>
  <si>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</si>
  <si>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</si>
  <si>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</si>
  <si>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</si>
  <si>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</si>
  <si>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</si>
  <si>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</si>
  <si>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</si>
  <si>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</si>
  <si>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</si>
  <si>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</si>
  <si>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</si>
  <si>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</si>
  <si>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</si>
  <si>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</si>
  <si>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</si>
  <si>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</si>
  <si>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</si>
  <si>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</si>
  <si>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</si>
  <si>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</si>
  <si>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</si>
  <si>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</si>
  <si>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</si>
  <si>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</si>
  <si>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</si>
  <si>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</si>
  <si>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</si>
  <si>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</si>
  <si>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</si>
  <si>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</si>
  <si>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</si>
  <si>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</si>
  <si>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</si>
  <si>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</si>
  <si>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</si>
  <si>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</si>
  <si>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</si>
  <si>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</si>
  <si>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</si>
  <si>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</si>
  <si>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</si>
  <si>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</si>
  <si>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</si>
  <si>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</si>
  <si>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</si>
  <si>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</si>
  <si>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</si>
  <si>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</si>
  <si>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</si>
  <si>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</si>
  <si>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</si>
  <si>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</si>
  <si>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</si>
  <si>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</si>
  <si>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</si>
  <si>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</si>
  <si>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</si>
  <si>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</si>
  <si>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</si>
  <si>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</si>
  <si>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</si>
  <si>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</si>
  <si>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</si>
  <si>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</si>
  <si>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</si>
  <si>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</si>
  <si>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</si>
  <si>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</si>
  <si>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</si>
  <si>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</si>
  <si>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</si>
  <si>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</si>
  <si>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</si>
  <si>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</si>
  <si>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</si>
  <si>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</si>
  <si>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</si>
  <si>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</si>
  <si>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</si>
  <si>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</si>
  <si>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</si>
  <si>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</si>
  <si>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</si>
  <si>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</si>
  <si>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</si>
  <si>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</si>
  <si>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</si>
  <si>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</si>
  <si>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</si>
  <si>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</si>
  <si>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</si>
  <si>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</si>
  <si>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</si>
  <si>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</si>
  <si>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</si>
  <si>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</si>
  <si>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</si>
  <si>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</si>
  <si>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</si>
  <si>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</si>
  <si>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</si>
  <si>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</si>
  <si>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</si>
  <si>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</si>
  <si>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</si>
  <si>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</si>
  <si>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</si>
  <si>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</si>
  <si>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</si>
  <si>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</si>
  <si>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</si>
  <si>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</si>
  <si>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</si>
  <si>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</si>
  <si>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</si>
  <si>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</si>
  <si>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</si>
  <si>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</si>
  <si>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</si>
  <si>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</si>
  <si>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</si>
  <si>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</si>
  <si>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</si>
  <si>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</si>
  <si>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</si>
  <si>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</si>
  <si>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</si>
  <si>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</si>
  <si>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</si>
  <si>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</si>
  <si>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</si>
  <si>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</si>
  <si>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</si>
  <si>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</si>
  <si>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</si>
  <si>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</si>
  <si>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</si>
  <si>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</si>
  <si>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</si>
  <si>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</si>
  <si>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</si>
  <si>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</si>
  <si>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</si>
  <si>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</si>
  <si>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</si>
  <si>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</si>
  <si>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</si>
  <si>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</si>
  <si>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</si>
  <si>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</si>
  <si>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</si>
  <si>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</si>
  <si>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</si>
  <si>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</si>
  <si>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</si>
  <si>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</si>
  <si>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</si>
  <si>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</si>
  <si>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</si>
  <si>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</si>
  <si>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</si>
  <si>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</si>
  <si>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</si>
  <si>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</si>
  <si>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</si>
  <si>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</si>
  <si>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</si>
  <si>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</si>
  <si>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</si>
  <si>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</si>
  <si>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</si>
  <si>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</si>
  <si>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</si>
  <si>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</si>
  <si>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</si>
  <si>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</si>
  <si>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</si>
  <si>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</si>
  <si>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</si>
  <si>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</si>
  <si>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</si>
  <si>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</si>
  <si>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</si>
  <si>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</si>
  <si>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</si>
  <si>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</si>
  <si>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</si>
  <si>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</si>
  <si>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</si>
  <si>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</si>
  <si>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</si>
  <si>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</si>
  <si>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</si>
  <si>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</si>
  <si>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</si>
  <si>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</si>
  <si>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</si>
  <si>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</si>
  <si>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</si>
  <si>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</si>
  <si>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</si>
  <si>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</si>
  <si>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</si>
  <si>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</si>
  <si>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</si>
  <si>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</si>
  <si>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</si>
  <si>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</si>
  <si>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</si>
  <si>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</si>
  <si>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</si>
  <si>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</si>
  <si>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</si>
  <si>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</si>
  <si>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</si>
  <si>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</si>
  <si>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</si>
  <si>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</si>
  <si>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</si>
  <si>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</si>
  <si>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</si>
  <si>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</si>
  <si>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</si>
  <si>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</si>
  <si>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</si>
  <si>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</si>
  <si>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</si>
  <si>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</si>
  <si>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</si>
  <si>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</si>
  <si>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</si>
  <si>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</si>
  <si>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</si>
  <si>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</si>
  <si>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</si>
  <si>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</si>
  <si>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</si>
  <si>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</si>
  <si>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</si>
  <si>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</si>
  <si>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</si>
  <si>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</si>
  <si>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</si>
  <si>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</si>
  <si>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</si>
  <si>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</si>
  <si>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</si>
  <si>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</si>
  <si>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</si>
  <si>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</si>
  <si>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</si>
  <si>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</si>
  <si>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</si>
  <si>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</si>
  <si>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</si>
  <si>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</si>
  <si>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</si>
  <si>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</si>
  <si>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</si>
  <si>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</si>
  <si>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</si>
  <si>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</si>
  <si>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</si>
  <si>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</si>
  <si>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</si>
  <si>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</si>
  <si>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</si>
  <si>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</si>
  <si>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</si>
  <si>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</si>
  <si>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</si>
  <si>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</si>
  <si>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</si>
  <si>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</si>
  <si>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</si>
  <si>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</si>
  <si>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</si>
  <si>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</si>
  <si>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</si>
  <si>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</si>
  <si>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</si>
  <si>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</si>
  <si>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</si>
  <si>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</si>
  <si>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</si>
  <si>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</si>
  <si>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</si>
  <si>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</si>
  <si>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</si>
  <si>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</si>
  <si>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</si>
  <si>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</si>
  <si>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</si>
  <si>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</si>
  <si>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</si>
  <si>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</si>
  <si>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</si>
  <si>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</si>
  <si>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</si>
  <si>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</si>
  <si>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</si>
  <si>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</si>
  <si>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</si>
  <si>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</si>
  <si>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</si>
  <si>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</si>
  <si>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</si>
  <si>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</si>
  <si>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</si>
  <si>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</si>
  <si>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</si>
  <si>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</si>
  <si>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</si>
  <si>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</si>
  <si>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</si>
  <si>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</si>
  <si>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</si>
  <si>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</si>
  <si>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</si>
  <si>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</si>
  <si>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</si>
  <si>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</si>
  <si>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</si>
  <si>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</si>
  <si>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</si>
  <si>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</si>
  <si>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</si>
  <si>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</si>
  <si>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</si>
  <si>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</si>
  <si>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</si>
  <si>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</si>
  <si>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</si>
  <si>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</si>
  <si>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</si>
  <si>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</si>
  <si>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</si>
  <si>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</si>
  <si>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</si>
  <si>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</si>
  <si>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</si>
  <si>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</si>
  <si>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</si>
  <si>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</si>
  <si>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</si>
  <si>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</si>
  <si>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</si>
  <si>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</si>
  <si>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</si>
  <si>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</si>
  <si>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</si>
  <si>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</si>
  <si>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</si>
  <si>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</si>
  <si>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</si>
  <si>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</si>
  <si>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</si>
  <si>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</si>
  <si>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</si>
  <si>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</si>
  <si>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</si>
  <si>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</si>
  <si>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</si>
  <si>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</si>
  <si>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</si>
  <si>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</si>
  <si>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</si>
  <si>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</si>
  <si>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</si>
  <si>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</si>
  <si>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</si>
  <si>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</si>
  <si>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</si>
  <si>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</si>
  <si>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</si>
  <si>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</si>
  <si>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</si>
  <si>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</si>
  <si>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</si>
  <si>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</si>
  <si>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</si>
  <si>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</si>
  <si>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</si>
  <si>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</si>
  <si>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</si>
  <si>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</si>
  <si>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</si>
  <si>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</si>
  <si>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</si>
  <si>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</si>
  <si>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</si>
  <si>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</si>
  <si>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</si>
  <si>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</si>
  <si>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</si>
  <si>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</si>
  <si>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</si>
  <si>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</si>
  <si>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</si>
  <si>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</si>
  <si>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</si>
  <si>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</si>
  <si>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</si>
  <si>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</si>
  <si>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</si>
  <si>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</si>
  <si>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</si>
  <si>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</si>
  <si>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</si>
  <si>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</si>
  <si>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</si>
  <si>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</si>
  <si>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</si>
  <si>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</si>
  <si>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</si>
  <si>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</si>
  <si>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</si>
  <si>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</si>
  <si>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</si>
  <si>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</si>
  <si>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</si>
  <si>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</si>
  <si>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</si>
  <si>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</si>
  <si>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</si>
  <si>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</si>
  <si>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</si>
  <si>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</si>
  <si>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</si>
  <si>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</si>
  <si>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</si>
  <si>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</si>
  <si>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</si>
  <si>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</si>
  <si>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</si>
  <si>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</si>
  <si>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</si>
  <si>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</si>
  <si>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</si>
  <si>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</si>
  <si>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</si>
  <si>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</si>
  <si>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</si>
  <si>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</si>
  <si>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</si>
  <si>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</si>
  <si>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</si>
  <si>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</si>
  <si>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</si>
  <si>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</si>
  <si>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</si>
  <si>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</si>
  <si>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</si>
  <si>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</si>
  <si>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</si>
  <si>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</si>
  <si>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</si>
  <si>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</si>
  <si>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</si>
  <si>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</si>
  <si>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</si>
  <si>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</si>
  <si>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</si>
  <si>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</si>
  <si>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</si>
  <si>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</si>
  <si>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</si>
  <si>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</si>
  <si>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</si>
  <si>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</si>
  <si>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</si>
  <si>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</si>
  <si>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</si>
  <si>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</si>
  <si>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</si>
  <si>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</si>
  <si>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</si>
  <si>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</si>
  <si>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</si>
  <si>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</si>
  <si>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</si>
  <si>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</si>
  <si>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</si>
  <si>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</si>
  <si>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</si>
  <si>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</si>
  <si>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</si>
  <si>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</si>
  <si>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</si>
  <si>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</si>
  <si>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</si>
  <si>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</si>
  <si>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</si>
  <si>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</si>
  <si>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</si>
  <si>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</si>
  <si>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</si>
  <si>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</si>
  <si>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</si>
  <si>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</si>
  <si>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</si>
  <si>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</si>
  <si>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</si>
  <si>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</si>
  <si>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</si>
  <si>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</si>
  <si>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</si>
  <si>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</si>
  <si>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</si>
  <si>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</si>
  <si>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</si>
  <si>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</si>
  <si>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</si>
  <si>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</si>
  <si>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</si>
  <si>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</si>
  <si>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</si>
  <si>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</si>
  <si>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</si>
  <si>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</si>
  <si>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</si>
  <si>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</si>
  <si>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</si>
  <si>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</si>
  <si>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</si>
  <si>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</si>
  <si>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</si>
  <si>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</si>
  <si>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</si>
  <si>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</si>
  <si>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</si>
  <si>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</si>
  <si>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</si>
  <si>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</si>
  <si>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</si>
  <si>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</si>
  <si>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</si>
  <si>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</si>
  <si>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</si>
  <si>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</si>
  <si>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</si>
  <si>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</si>
  <si>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</si>
  <si>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</si>
  <si>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</si>
  <si>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</si>
  <si>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</si>
  <si>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</si>
  <si>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</si>
  <si>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</si>
  <si>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</si>
  <si>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</si>
  <si>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</si>
  <si>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</si>
  <si>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</si>
  <si>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</si>
  <si>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</si>
  <si>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</si>
  <si>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</si>
  <si>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</si>
  <si>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</si>
  <si>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</si>
  <si>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</si>
  <si>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</si>
  <si>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</si>
  <si>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</si>
  <si>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</si>
  <si>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</si>
  <si>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</si>
  <si>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</si>
  <si>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</si>
  <si>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</si>
  <si>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</si>
  <si>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</si>
  <si>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</si>
  <si>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</si>
  <si>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</si>
  <si>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</si>
  <si>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</si>
  <si>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</si>
  <si>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</si>
  <si>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</si>
  <si>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</si>
  <si>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</si>
  <si>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</si>
  <si>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</si>
  <si>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</si>
  <si>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</si>
  <si>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</si>
  <si>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</si>
  <si>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</si>
  <si>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</si>
  <si>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</si>
  <si>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</si>
  <si>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</si>
  <si>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</si>
  <si>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</si>
  <si>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</si>
  <si>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</si>
  <si>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</si>
  <si>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</si>
  <si>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</si>
  <si>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</si>
  <si>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</si>
  <si>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</si>
  <si>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</si>
  <si>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</si>
  <si>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</si>
  <si>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</si>
  <si>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</si>
  <si>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</si>
  <si>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</si>
  <si>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</si>
  <si>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</si>
  <si>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</si>
  <si>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</si>
  <si>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</si>
  <si>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</si>
  <si>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</si>
  <si>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</si>
  <si>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</si>
  <si>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</si>
  <si>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</si>
  <si>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</si>
  <si>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</si>
  <si>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</si>
  <si>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</si>
  <si>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</si>
  <si>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</si>
  <si>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</si>
  <si>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</si>
  <si>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</si>
  <si>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</si>
  <si>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</si>
  <si>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</si>
  <si>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</si>
  <si>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</si>
  <si>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</si>
  <si>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</si>
  <si>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</si>
  <si>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</si>
  <si>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</si>
  <si>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</si>
  <si>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</si>
  <si>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</si>
  <si>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</si>
  <si>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</si>
  <si>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</si>
  <si>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</si>
  <si>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</si>
  <si>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</si>
  <si>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</si>
  <si>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</si>
  <si>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</si>
  <si>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</si>
  <si>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</si>
  <si>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</si>
  <si>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</si>
  <si>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</si>
  <si>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</si>
  <si>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</si>
  <si>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</si>
  <si>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</si>
  <si>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</si>
  <si>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</si>
  <si>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</si>
  <si>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</si>
  <si>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</si>
  <si>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</si>
  <si>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</si>
  <si>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</si>
  <si>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</si>
  <si>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</si>
  <si>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</si>
  <si>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</si>
  <si>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</si>
  <si>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</si>
  <si>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</si>
  <si>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</si>
  <si>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</si>
  <si>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</si>
  <si>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</si>
  <si>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</si>
  <si>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</si>
  <si>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</si>
  <si>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</si>
  <si>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</si>
  <si>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</si>
  <si>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</si>
  <si>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</si>
  <si>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</si>
  <si>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</si>
  <si>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</si>
  <si>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</si>
  <si>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</si>
  <si>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</si>
  <si>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</si>
  <si>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</si>
  <si>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</si>
  <si>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</si>
  <si>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</si>
  <si>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</si>
  <si>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</si>
  <si>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</si>
  <si>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</si>
  <si>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</si>
  <si>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</si>
  <si>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</si>
  <si>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</si>
  <si>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</si>
  <si>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</si>
  <si>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</si>
  <si>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</si>
  <si>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</si>
  <si>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</si>
  <si>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</si>
  <si>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</si>
  <si>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</si>
  <si>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</si>
  <si>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</si>
  <si>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</si>
  <si>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</si>
  <si>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</si>
  <si>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</si>
  <si>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</si>
  <si>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</si>
  <si>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</si>
  <si>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</si>
  <si>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</si>
  <si>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</si>
  <si>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</si>
  <si>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</si>
  <si>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</si>
  <si>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</si>
  <si>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</si>
  <si>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</si>
  <si>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</si>
  <si>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</si>
  <si>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</si>
  <si>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</si>
  <si>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</si>
  <si>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</si>
  <si>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</si>
  <si>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</si>
  <si>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</si>
  <si>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</si>
  <si>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</si>
  <si>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</si>
  <si>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</si>
  <si>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</si>
  <si>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</si>
  <si>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</si>
  <si>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</si>
  <si>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</si>
  <si>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</si>
  <si>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</si>
  <si>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</si>
  <si>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</si>
  <si>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</si>
  <si>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</si>
  <si>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</si>
  <si>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</si>
  <si>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</si>
  <si>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</si>
  <si>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</si>
  <si>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</si>
  <si>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</si>
  <si>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</si>
  <si>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</si>
  <si>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</si>
  <si>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</si>
  <si>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</si>
  <si>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</si>
  <si>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</si>
  <si>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</si>
  <si>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</si>
  <si>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</si>
  <si>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</si>
  <si>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</si>
  <si>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</si>
  <si>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</si>
  <si>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</si>
  <si>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</si>
  <si>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</si>
  <si>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</si>
  <si>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</si>
  <si>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</si>
  <si>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</si>
  <si>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</si>
  <si>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</si>
  <si>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</si>
  <si>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</si>
  <si>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</si>
  <si>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</si>
  <si>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</si>
  <si>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</si>
  <si>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</si>
  <si>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</si>
  <si>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</si>
  <si>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</si>
  <si>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</si>
  <si>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</si>
  <si>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</si>
  <si>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</si>
  <si>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</si>
  <si>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</si>
  <si>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</si>
  <si>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</si>
  <si>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</si>
  <si>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</si>
  <si>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</si>
  <si>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</si>
  <si>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</si>
  <si>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</si>
  <si>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</si>
  <si>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</si>
  <si>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</si>
  <si>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</si>
  <si>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</si>
  <si>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</si>
  <si>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</si>
  <si>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</si>
  <si>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</si>
  <si>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</si>
  <si>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</si>
  <si>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</si>
  <si>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</si>
  <si>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</si>
  <si>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</si>
  <si>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</si>
  <si>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</si>
  <si>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</si>
  <si>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</si>
  <si>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</si>
  <si>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</si>
  <si>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</si>
  <si>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</si>
  <si>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</si>
  <si>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</si>
  <si>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</si>
  <si>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</si>
  <si>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</si>
  <si>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</si>
  <si>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</si>
  <si>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</si>
  <si>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</si>
  <si>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</si>
  <si>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</si>
  <si>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</si>
  <si>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</si>
  <si>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</si>
  <si>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</si>
  <si>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</si>
  <si>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</si>
  <si>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</si>
  <si>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</si>
  <si>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</si>
  <si>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</si>
  <si>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</si>
  <si>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</si>
  <si>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</si>
  <si>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</si>
  <si>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</si>
  <si>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</si>
  <si>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</si>
  <si>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</si>
  <si>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</si>
  <si>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</si>
  <si>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</si>
  <si>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</si>
  <si>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</si>
  <si>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</si>
  <si>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</si>
  <si>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</si>
  <si>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</si>
  <si>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</si>
  <si>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</si>
  <si>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</si>
  <si>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</si>
  <si>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</si>
  <si>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</si>
  <si>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</si>
  <si>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</si>
  <si>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</si>
  <si>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</si>
  <si>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</si>
  <si>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</si>
  <si>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</si>
  <si>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</si>
  <si>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</si>
  <si>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</si>
  <si>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</si>
  <si>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</si>
  <si>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</si>
  <si>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</si>
  <si>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</si>
  <si>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</si>
  <si>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</si>
  <si>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</si>
  <si>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</si>
  <si>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</si>
  <si>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</si>
  <si>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</si>
  <si>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</si>
  <si>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</si>
  <si>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</si>
  <si>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</si>
  <si>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</si>
  <si>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</si>
  <si>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</si>
  <si>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</si>
  <si>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</si>
  <si>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</si>
  <si>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</si>
  <si>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</si>
  <si>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</si>
  <si>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</si>
  <si>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</si>
  <si>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</si>
  <si>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</si>
  <si>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</si>
  <si>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</si>
  <si>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</si>
  <si>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</si>
  <si>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</si>
  <si>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</si>
  <si>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</si>
  <si>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</si>
  <si>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</si>
  <si>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</si>
  <si>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</si>
  <si>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</si>
  <si>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</si>
  <si>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</si>
  <si>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</si>
  <si>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</si>
  <si>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</si>
  <si>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</si>
  <si>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</si>
  <si>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</si>
  <si>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</si>
  <si>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</si>
  <si>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</si>
  <si>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</si>
  <si>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</si>
  <si>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</si>
  <si>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</si>
  <si>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</si>
  <si>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</si>
  <si>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</si>
  <si>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</si>
  <si>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</si>
  <si>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</si>
  <si>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</si>
  <si>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</si>
  <si>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</si>
  <si>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</si>
  <si>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</si>
  <si>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</si>
  <si>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</si>
  <si>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</si>
  <si>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</si>
  <si>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</si>
  <si>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</si>
  <si>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</si>
  <si>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</si>
  <si>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</si>
  <si>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</si>
  <si>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</si>
  <si>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</si>
  <si>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</si>
  <si>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</si>
  <si>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</si>
  <si>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</si>
  <si>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</si>
  <si>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</si>
  <si>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</si>
  <si>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</si>
  <si>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</si>
  <si>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</si>
  <si>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</si>
  <si>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</si>
  <si>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</si>
  <si>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</si>
  <si>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</si>
  <si>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</si>
  <si>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</si>
  <si>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</si>
  <si>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</si>
  <si>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</si>
  <si>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</si>
  <si>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</si>
  <si>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</si>
  <si>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</si>
  <si>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</si>
  <si>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</si>
  <si>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</si>
  <si>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</si>
  <si>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</si>
  <si>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</si>
  <si>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</si>
  <si>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</si>
  <si>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</si>
  <si>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</si>
  <si>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</si>
  <si>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</si>
  <si>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</si>
  <si>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</si>
  <si>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</si>
  <si>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</si>
  <si>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</si>
  <si>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</si>
  <si>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</si>
  <si>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</si>
  <si>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</si>
  <si>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</si>
  <si>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</si>
  <si>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</si>
  <si>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</si>
  <si>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</si>
  <si>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</si>
  <si>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</si>
  <si>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</si>
  <si>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</si>
  <si>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</si>
  <si>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</si>
  <si>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</si>
  <si>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</si>
  <si>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</si>
  <si>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</si>
  <si>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</si>
  <si>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</si>
  <si>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</si>
  <si>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</si>
  <si>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</si>
  <si>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</si>
  <si>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</si>
  <si>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</si>
  <si>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</si>
  <si>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</si>
  <si>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</si>
  <si>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</si>
  <si>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</si>
  <si>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</si>
  <si>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</si>
  <si>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</si>
  <si>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</si>
  <si>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</si>
  <si>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</si>
  <si>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</si>
  <si>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</si>
  <si>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</si>
  <si>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</si>
  <si>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</si>
  <si>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</si>
  <si>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</si>
  <si>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</si>
  <si>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</si>
  <si>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</si>
  <si>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</si>
  <si>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</si>
  <si>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</si>
  <si>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</si>
  <si>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</si>
  <si>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</si>
  <si>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</si>
  <si>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</si>
  <si>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</si>
  <si>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</si>
  <si>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</si>
  <si>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</si>
  <si>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</si>
  <si>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</si>
  <si>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</si>
  <si>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</si>
  <si>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</si>
  <si>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</si>
  <si>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</si>
  <si>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</si>
  <si>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</si>
  <si>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</si>
  <si>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</si>
  <si>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</si>
  <si>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</si>
  <si>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</si>
  <si>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</si>
  <si>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</si>
  <si>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</si>
  <si>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</si>
  <si>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</si>
  <si>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</si>
  <si>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</si>
  <si>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</si>
  <si>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</si>
  <si>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</si>
  <si>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</si>
  <si>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</si>
  <si>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</si>
  <si>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</si>
  <si>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</si>
  <si>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</si>
  <si>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</si>
  <si>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</si>
  <si>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</si>
  <si>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</si>
  <si>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</si>
  <si>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</si>
  <si>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</si>
  <si>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</si>
  <si>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</si>
  <si>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</si>
  <si>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</si>
  <si>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</si>
  <si>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</si>
  <si>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</si>
  <si>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</si>
  <si>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</si>
  <si>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</si>
  <si>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</si>
  <si>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</si>
  <si>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</si>
  <si>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</si>
  <si>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</si>
  <si>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</si>
  <si>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</si>
  <si>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</si>
  <si>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</si>
  <si>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</si>
  <si>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</si>
  <si>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</si>
  <si>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</si>
  <si>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</si>
  <si>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</si>
  <si>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</si>
  <si>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</si>
  <si>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</si>
  <si>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</si>
  <si>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</si>
  <si>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</si>
  <si>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</si>
  <si>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</si>
  <si>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</si>
  <si>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</si>
  <si>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</si>
  <si>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</si>
  <si>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</si>
  <si>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</si>
  <si>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</si>
  <si>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</si>
  <si>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</si>
  <si>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</si>
  <si>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</si>
  <si>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</si>
  <si>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</si>
  <si>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</si>
  <si>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</si>
  <si>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</si>
  <si>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</si>
  <si>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</si>
  <si>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</si>
  <si>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</si>
  <si>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</si>
  <si>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</si>
  <si>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</si>
  <si>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</si>
  <si>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</si>
  <si>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</si>
  <si>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</si>
  <si>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</si>
  <si>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</si>
  <si>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</si>
  <si>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</si>
  <si>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</si>
  <si>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</si>
  <si>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</si>
  <si>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</si>
  <si>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</si>
  <si>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</si>
  <si>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</si>
  <si>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</si>
  <si>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</si>
  <si>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</si>
  <si>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</si>
  <si>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</si>
  <si>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</si>
  <si>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</si>
  <si>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</si>
  <si>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</si>
  <si>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</si>
  <si>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</si>
  <si>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</si>
  <si>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</si>
  <si>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</si>
  <si>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</si>
  <si>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</si>
  <si>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</si>
  <si>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</si>
  <si>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</si>
  <si>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</si>
  <si>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</si>
  <si>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</si>
  <si>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</si>
  <si>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</si>
  <si>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</si>
  <si>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</si>
  <si>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</si>
  <si>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</si>
  <si>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</si>
  <si>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</si>
  <si>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</si>
  <si>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</si>
  <si>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</si>
  <si>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</si>
  <si>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</si>
  <si>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</si>
  <si>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</si>
  <si>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</si>
  <si>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</si>
  <si>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</si>
  <si>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</si>
  <si>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</si>
  <si>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</si>
  <si>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</si>
  <si>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</si>
  <si>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</si>
  <si>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</si>
  <si>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</si>
  <si>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</si>
  <si>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</si>
  <si>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</si>
  <si>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</si>
  <si>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</si>
  <si>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</si>
  <si>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</si>
  <si>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</si>
  <si>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</si>
  <si>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</si>
  <si>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</si>
  <si>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</si>
  <si>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</si>
  <si>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</si>
  <si>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</si>
  <si>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</si>
  <si>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</si>
  <si>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</si>
  <si>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</si>
  <si>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</si>
  <si>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</si>
  <si>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</si>
  <si>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</si>
  <si>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</si>
  <si>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</si>
  <si>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</si>
  <si>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</si>
  <si>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</si>
  <si>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</si>
  <si>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</si>
  <si>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</si>
  <si>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</si>
  <si>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</si>
  <si>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</si>
  <si>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</si>
  <si>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</si>
  <si>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</si>
  <si>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</si>
  <si>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</si>
  <si>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</si>
  <si>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</si>
  <si>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</si>
  <si>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</si>
  <si>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</si>
  <si>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</si>
  <si>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</si>
  <si>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</si>
  <si>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</si>
  <si>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</si>
  <si>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</si>
  <si>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</si>
  <si>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</si>
  <si>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</si>
  <si>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</si>
  <si>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</si>
  <si>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</si>
  <si>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</si>
  <si>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</si>
  <si>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</si>
  <si>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</si>
  <si>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</si>
  <si>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</si>
  <si>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</si>
  <si>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</si>
  <si>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</si>
  <si>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</si>
  <si>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</si>
  <si>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</si>
  <si>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</si>
  <si>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</si>
  <si>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</si>
  <si>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</si>
  <si>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</si>
  <si>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</si>
  <si>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</si>
  <si>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</si>
  <si>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</si>
  <si>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</si>
  <si>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</si>
  <si>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</si>
  <si>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</si>
  <si>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</si>
  <si>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</si>
  <si>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</si>
  <si>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</si>
  <si>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</si>
  <si>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</si>
  <si>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</si>
  <si>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</si>
  <si>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</si>
  <si>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</si>
  <si>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</si>
  <si>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</si>
  <si>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</si>
  <si>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</si>
  <si>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</si>
  <si>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</si>
  <si>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</si>
  <si>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</si>
  <si>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</si>
  <si>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</si>
  <si>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</si>
  <si>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</si>
  <si>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</si>
  <si>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</si>
  <si>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</si>
  <si>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</si>
  <si>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</si>
  <si>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</si>
  <si>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</si>
  <si>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</si>
  <si>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</si>
  <si>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</si>
  <si>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</si>
  <si>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</si>
  <si>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</si>
  <si>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</si>
  <si>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</si>
  <si>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</si>
  <si>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</si>
  <si>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</si>
  <si>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</si>
  <si>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</si>
  <si>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</si>
  <si>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</si>
  <si>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</si>
  <si>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</si>
  <si>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</si>
  <si>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</si>
  <si>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</si>
  <si>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</si>
  <si>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</si>
  <si>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</si>
  <si>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</si>
  <si>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</si>
  <si>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</si>
  <si>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</si>
  <si>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</si>
  <si>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</si>
  <si>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</si>
  <si>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</si>
  <si>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</si>
  <si>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</si>
  <si>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</si>
  <si>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</si>
  <si>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</si>
  <si>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</si>
  <si>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</si>
  <si>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</si>
  <si>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</si>
  <si>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</si>
  <si>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</si>
  <si>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</si>
  <si>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</si>
  <si>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</si>
  <si>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</si>
  <si>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</si>
  <si>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</si>
  <si>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</si>
  <si>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</si>
  <si>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</si>
  <si>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</si>
  <si>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</si>
  <si>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</si>
  <si>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</si>
  <si>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</si>
  <si>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</si>
  <si>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</si>
  <si>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</si>
  <si>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</si>
  <si>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</si>
  <si>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</si>
  <si>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</si>
  <si>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</si>
  <si>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</si>
  <si>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</si>
  <si>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</si>
  <si>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</si>
  <si>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</si>
  <si>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</si>
  <si>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</si>
  <si>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</si>
  <si>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</si>
  <si>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</si>
  <si>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</si>
  <si>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</si>
  <si>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</si>
  <si>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</si>
  <si>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</si>
  <si>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</si>
  <si>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</si>
  <si>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</si>
  <si>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</si>
  <si>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</si>
  <si>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</si>
  <si>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</si>
  <si>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</si>
  <si>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</si>
  <si>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</si>
  <si>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</si>
  <si>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</si>
  <si>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</si>
  <si>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</si>
  <si>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</si>
  <si>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</si>
  <si>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</si>
  <si>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</si>
  <si>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</si>
  <si>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</si>
  <si>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</si>
  <si>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</si>
  <si>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</si>
  <si>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</si>
  <si>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</si>
  <si>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</si>
  <si>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</si>
  <si>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</si>
  <si>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</si>
  <si>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</si>
  <si>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</si>
  <si>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</si>
  <si>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</si>
  <si>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</si>
  <si>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</si>
  <si>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</si>
  <si>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</si>
  <si>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</si>
  <si>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</si>
  <si>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</si>
  <si>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</si>
  <si>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</si>
  <si>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</si>
  <si>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</si>
  <si>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</si>
  <si>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</si>
  <si>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</si>
  <si>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</si>
  <si>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</si>
  <si>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</si>
  <si>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</si>
  <si>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</si>
  <si>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</si>
  <si>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</si>
  <si>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</si>
  <si>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</si>
  <si>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</si>
  <si>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</si>
  <si>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</si>
  <si>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</si>
  <si>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</si>
  <si>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</si>
  <si>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</si>
  <si>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</si>
  <si>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</si>
  <si>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</si>
  <si>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</si>
  <si>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</si>
  <si>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</si>
  <si>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</si>
  <si>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</si>
  <si>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</si>
  <si>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</si>
  <si>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</si>
  <si>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</si>
  <si>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</si>
  <si>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</si>
  <si>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</si>
  <si>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</si>
  <si>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</si>
  <si>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</si>
  <si>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</si>
  <si>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</si>
  <si>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</si>
  <si>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</si>
  <si>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</si>
  <si>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</si>
  <si>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</si>
  <si>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</si>
  <si>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</si>
  <si>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</si>
  <si>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</si>
  <si>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</si>
  <si>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</si>
  <si>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</si>
  <si>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</si>
  <si>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</si>
  <si>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</si>
  <si>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</si>
  <si>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</si>
  <si>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</si>
  <si>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</si>
  <si>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</si>
  <si>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</si>
  <si>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</si>
  <si>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</si>
  <si>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</si>
  <si>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</si>
  <si>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</si>
  <si>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</si>
  <si>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</si>
  <si>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</si>
  <si>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</si>
  <si>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</si>
  <si>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</si>
  <si>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</si>
  <si>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</si>
  <si>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</si>
  <si>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</si>
  <si>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</si>
  <si>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</si>
  <si>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</si>
  <si>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</si>
  <si>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</si>
  <si>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</si>
  <si>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</si>
  <si>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</si>
  <si>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</si>
  <si>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</si>
  <si>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</si>
  <si>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</si>
  <si>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</si>
  <si>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</si>
  <si>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</si>
  <si>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</si>
  <si>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</si>
  <si>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</si>
  <si>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</si>
  <si>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</si>
  <si>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</si>
  <si>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</si>
  <si>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</si>
  <si>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</si>
  <si>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</si>
  <si>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</si>
  <si>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</si>
  <si>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</si>
  <si>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</si>
  <si>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</si>
  <si>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</si>
  <si>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</si>
  <si>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</si>
  <si>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</si>
  <si>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</si>
  <si>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</si>
  <si>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</si>
  <si>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</si>
  <si>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</si>
  <si>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</si>
  <si>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</si>
  <si>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</si>
  <si>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</si>
  <si>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</si>
  <si>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</si>
  <si>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</si>
  <si>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</si>
  <si>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</si>
  <si>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</si>
  <si>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</si>
  <si>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</si>
  <si>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</si>
  <si>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</si>
  <si>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</si>
  <si>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</si>
  <si>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</si>
  <si>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</si>
  <si>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</si>
  <si>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</si>
  <si>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</si>
  <si>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</si>
  <si>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</si>
  <si>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</si>
  <si>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</si>
  <si>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</si>
  <si>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</si>
  <si>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</si>
  <si>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</si>
  <si>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</si>
  <si>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</si>
  <si>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</si>
  <si>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</si>
  <si>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</si>
  <si>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</si>
  <si>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</si>
  <si>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</si>
  <si>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</si>
  <si>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</si>
  <si>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</si>
  <si>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</si>
  <si>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</si>
  <si>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</si>
  <si>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</si>
  <si>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</si>
  <si>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</si>
  <si>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</si>
  <si>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</si>
  <si>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</si>
  <si>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</si>
  <si>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</si>
  <si>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</si>
  <si>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</si>
  <si>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</si>
  <si>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</si>
  <si>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</si>
  <si>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</si>
  <si>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</si>
  <si>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</si>
  <si>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</si>
  <si>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</si>
  <si>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</si>
  <si>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</si>
  <si>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</si>
  <si>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</si>
  <si>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</si>
  <si>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</si>
  <si>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</si>
  <si>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</si>
  <si>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</si>
  <si>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</si>
  <si>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</si>
  <si>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</si>
  <si>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</si>
  <si>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</si>
  <si>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</si>
  <si>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</si>
  <si>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</si>
  <si>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</si>
  <si>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</si>
  <si>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</si>
  <si>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</si>
  <si>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</si>
  <si>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</si>
  <si>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</si>
  <si>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</si>
  <si>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</si>
  <si>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</si>
  <si>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</si>
  <si>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</si>
  <si>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</si>
  <si>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</si>
  <si>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</si>
  <si>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</si>
  <si>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</si>
  <si>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</si>
  <si>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</si>
  <si>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</si>
  <si>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</si>
  <si>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</si>
  <si>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</si>
  <si>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</si>
  <si>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</si>
  <si>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</si>
  <si>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</si>
  <si>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</si>
  <si>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</si>
  <si>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</si>
  <si>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</si>
  <si>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</si>
  <si>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</si>
  <si>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</si>
  <si>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</si>
  <si>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</si>
  <si>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</si>
  <si>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</si>
  <si>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</si>
  <si>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</si>
  <si>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</si>
  <si>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</si>
  <si>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</si>
  <si>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</si>
  <si>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</si>
  <si>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</si>
  <si>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</si>
  <si>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</si>
  <si>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</si>
  <si>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</si>
  <si>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</si>
  <si>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</si>
  <si>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</si>
  <si>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</si>
  <si>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</si>
  <si>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</si>
  <si>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</si>
  <si>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</si>
  <si>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</si>
  <si>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</si>
  <si>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</si>
  <si>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</si>
  <si>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</si>
  <si>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</si>
  <si>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</si>
  <si>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</si>
  <si>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</si>
  <si>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</si>
  <si>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</si>
  <si>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</si>
  <si>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</si>
  <si>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</si>
  <si>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</si>
  <si>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</si>
  <si>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</si>
  <si>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</si>
  <si>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</si>
  <si>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</si>
  <si>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</si>
  <si>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</si>
  <si>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</si>
  <si>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</si>
  <si>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</si>
  <si>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</si>
  <si>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</si>
  <si>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</si>
  <si>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</si>
  <si>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</si>
  <si>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</si>
  <si>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</si>
  <si>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</si>
  <si>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</si>
  <si>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</si>
  <si>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</si>
  <si>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</si>
  <si>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</si>
  <si>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</si>
  <si>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</si>
  <si>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</si>
  <si>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</si>
  <si>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</si>
  <si>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</si>
  <si>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</si>
  <si>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</si>
  <si>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</si>
  <si>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</si>
  <si>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</si>
  <si>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</si>
  <si>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</si>
  <si>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</si>
  <si>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</si>
  <si>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</si>
  <si>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</si>
  <si>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</si>
  <si>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</si>
  <si>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</si>
  <si>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</si>
  <si>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</si>
  <si>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</si>
  <si>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</si>
  <si>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</si>
  <si>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</si>
  <si>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</si>
  <si>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</si>
  <si>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</si>
  <si>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</si>
  <si>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</si>
  <si>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</si>
  <si>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</si>
  <si>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</si>
  <si>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</si>
  <si>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</si>
  <si>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</si>
  <si>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</si>
  <si>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</si>
  <si>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</si>
  <si>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</si>
  <si>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</si>
  <si>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</si>
  <si>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</si>
  <si>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</si>
  <si>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</si>
  <si>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</si>
  <si>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</si>
  <si>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</si>
  <si>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</si>
  <si>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</si>
  <si>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</si>
  <si>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</si>
  <si>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</si>
  <si>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</si>
  <si>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</si>
  <si>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</si>
  <si>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</si>
  <si>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</si>
  <si>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</si>
  <si>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</si>
  <si>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</si>
  <si>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</si>
  <si>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</si>
  <si>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</si>
  <si>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</si>
  <si>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</si>
  <si>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</si>
  <si>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</si>
  <si>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</si>
  <si>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</si>
  <si>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</si>
  <si>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</si>
  <si>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</si>
  <si>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</si>
  <si>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</si>
  <si>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</si>
  <si>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</si>
  <si>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</si>
  <si>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</si>
  <si>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</si>
  <si>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</si>
  <si>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</si>
  <si>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</si>
  <si>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</si>
  <si>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</si>
  <si>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</si>
  <si>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</si>
  <si>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</si>
  <si>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</si>
  <si>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</si>
  <si>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</si>
  <si>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</si>
  <si>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</si>
  <si>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</si>
  <si>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</si>
  <si>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</si>
  <si>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</si>
  <si>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</si>
  <si>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</si>
  <si>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</si>
  <si>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</si>
  <si>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</si>
  <si>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</si>
  <si>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</si>
  <si>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</si>
  <si>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</si>
  <si>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</si>
  <si>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</si>
  <si>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</si>
  <si>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</si>
  <si>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</si>
  <si>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</si>
  <si>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</si>
  <si>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</si>
  <si>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</si>
  <si>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</si>
  <si>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</si>
  <si>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</si>
  <si>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</si>
  <si>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</si>
  <si>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</si>
  <si>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</si>
  <si>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</si>
  <si>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</si>
  <si>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</si>
  <si>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</si>
  <si>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</si>
  <si>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</si>
  <si>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</si>
  <si>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</si>
  <si>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</si>
  <si>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</si>
  <si>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</si>
  <si>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</si>
  <si>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</si>
  <si>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</si>
  <si>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</si>
  <si>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</si>
  <si>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</si>
  <si>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</si>
  <si>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</si>
  <si>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</si>
  <si>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</si>
  <si>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</si>
  <si>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</si>
  <si>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</si>
  <si>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</si>
  <si>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</si>
  <si>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</si>
  <si>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</si>
  <si>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</si>
  <si>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</si>
  <si>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</si>
  <si>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</si>
  <si>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</si>
  <si>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</si>
  <si>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</si>
  <si>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</si>
  <si>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</si>
  <si>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</si>
  <si>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</si>
  <si>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</si>
  <si>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</si>
  <si>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</si>
  <si>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</si>
  <si>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</si>
  <si>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</si>
  <si>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</si>
  <si>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</si>
  <si>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</si>
  <si>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</si>
  <si>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</si>
  <si>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</si>
  <si>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</si>
  <si>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</si>
  <si>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</si>
  <si>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</si>
  <si>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</si>
  <si>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</si>
  <si>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</si>
  <si>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</si>
  <si>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</si>
  <si>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</si>
  <si>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</si>
  <si>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</si>
  <si>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</si>
  <si>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</si>
  <si>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</si>
  <si>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</si>
  <si>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</si>
  <si>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</si>
  <si>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</si>
  <si>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</si>
  <si>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</si>
  <si>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</si>
  <si>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</si>
  <si>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</si>
  <si>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</si>
  <si>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</si>
  <si>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</si>
  <si>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</si>
  <si>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</si>
  <si>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</si>
  <si>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</si>
  <si>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</si>
  <si>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</si>
  <si>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</si>
  <si>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</si>
  <si>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</si>
  <si>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</si>
  <si>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</si>
  <si>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</si>
  <si>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</si>
  <si>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</si>
  <si>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</si>
  <si>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</si>
  <si>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</si>
  <si>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</si>
  <si>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</si>
  <si>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</si>
  <si>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</si>
  <si>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</si>
  <si>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</si>
  <si>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</si>
  <si>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</si>
  <si>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</si>
  <si>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</si>
  <si>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</si>
  <si>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</si>
  <si>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</si>
  <si>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</si>
  <si>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</si>
  <si>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</si>
  <si>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</si>
  <si>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</si>
  <si>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</si>
  <si>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</si>
  <si>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</si>
  <si>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</si>
  <si>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</si>
  <si>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</si>
  <si>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</si>
  <si>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</si>
  <si>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</si>
  <si>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</si>
  <si>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</si>
  <si>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</si>
  <si>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</si>
  <si>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</si>
  <si>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</si>
  <si>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</si>
  <si>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</si>
  <si>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</si>
  <si>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</si>
  <si>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</si>
  <si>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</si>
  <si>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</si>
  <si>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</si>
  <si>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</si>
  <si>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</si>
  <si>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</si>
  <si>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</si>
  <si>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</si>
  <si>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</si>
  <si>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</si>
  <si>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</si>
  <si>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</si>
  <si>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</si>
  <si>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</si>
  <si>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</si>
  <si>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</si>
  <si>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</si>
  <si>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</si>
  <si>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</si>
  <si>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</si>
  <si>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</si>
  <si>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</si>
  <si>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</si>
  <si>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</si>
  <si>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</si>
  <si>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</si>
  <si>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</si>
  <si>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</si>
  <si>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</si>
  <si>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</si>
  <si>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</si>
  <si>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</si>
  <si>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</si>
  <si>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</si>
  <si>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</si>
  <si>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</si>
  <si>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</si>
  <si>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</si>
  <si>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</si>
  <si>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</si>
  <si>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</si>
  <si>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</si>
  <si>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</si>
  <si>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</si>
  <si>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</si>
  <si>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</si>
  <si>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</si>
  <si>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</si>
  <si>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</si>
  <si>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</si>
  <si>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</si>
  <si>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</si>
  <si>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</si>
  <si>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</si>
  <si>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</si>
  <si>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</si>
  <si>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</si>
  <si>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</si>
  <si>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</si>
  <si>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</si>
  <si>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</si>
  <si>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</si>
  <si>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</si>
  <si>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</si>
  <si>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</si>
  <si>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</si>
  <si>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</si>
  <si>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</si>
  <si>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</si>
  <si>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</si>
  <si>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</si>
  <si>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</si>
  <si>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</si>
  <si>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</si>
  <si>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</si>
  <si>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</si>
  <si>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</si>
  <si>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</si>
  <si>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</si>
  <si>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</si>
  <si>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</si>
  <si>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</si>
  <si>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</si>
  <si>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</si>
  <si>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</si>
  <si>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</si>
  <si>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</si>
  <si>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</si>
  <si>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</si>
  <si>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</si>
  <si>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</si>
  <si>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</si>
  <si>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</si>
  <si>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</si>
  <si>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</si>
  <si>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</si>
  <si>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</si>
  <si>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</si>
  <si>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</si>
  <si>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</si>
  <si>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</si>
  <si>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</si>
  <si>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</si>
  <si>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</si>
  <si>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</si>
  <si>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</si>
  <si>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</si>
  <si>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</si>
  <si>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</si>
  <si>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</si>
  <si>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</si>
  <si>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</si>
  <si>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</si>
  <si>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</si>
  <si>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</si>
  <si>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</si>
  <si>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</si>
  <si>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</si>
  <si>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</si>
  <si>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</si>
  <si>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</si>
  <si>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</si>
  <si>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</si>
  <si>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</si>
  <si>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</si>
  <si>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</si>
  <si>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</si>
  <si>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</si>
  <si>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</si>
  <si>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</si>
  <si>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</si>
  <si>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</si>
  <si>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</si>
  <si>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</si>
  <si>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</si>
  <si>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</si>
  <si>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</si>
  <si>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</si>
  <si>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</si>
  <si>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</si>
  <si>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</si>
  <si>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</si>
  <si>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</si>
  <si>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</si>
  <si>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</si>
  <si>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</si>
  <si>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</si>
  <si>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</si>
  <si>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</si>
  <si>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</si>
  <si>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</si>
  <si>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</si>
  <si>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</si>
  <si>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</si>
  <si>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</si>
  <si>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</si>
  <si>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</si>
  <si>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</si>
  <si>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</si>
  <si>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</si>
  <si>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</si>
  <si>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</si>
  <si>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</si>
  <si>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</si>
  <si>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</si>
  <si>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</si>
  <si>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</si>
  <si>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</si>
  <si>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</si>
  <si>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</si>
  <si>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</si>
  <si>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</si>
  <si>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</si>
  <si>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</si>
  <si>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</si>
  <si>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</si>
  <si>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</si>
  <si>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</si>
  <si>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</si>
  <si>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</si>
  <si>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</si>
  <si>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</si>
  <si>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</si>
  <si>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</si>
  <si>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</si>
  <si>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</si>
  <si>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</si>
  <si>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</si>
  <si>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</si>
  <si>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</si>
  <si>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</si>
  <si>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</si>
  <si>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</si>
  <si>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</si>
  <si>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</si>
  <si>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</si>
  <si>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</si>
  <si>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</si>
  <si>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</si>
  <si>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</si>
  <si>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</si>
  <si>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</si>
  <si>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</si>
  <si>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</si>
  <si>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</si>
  <si>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</si>
  <si>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</si>
  <si>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</si>
  <si>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</si>
  <si>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</si>
  <si>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</si>
  <si>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</si>
  <si>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</si>
  <si>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</si>
  <si>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</si>
  <si>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</si>
  <si>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</si>
  <si>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</si>
  <si>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</si>
  <si>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</si>
  <si>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</si>
  <si>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</si>
  <si>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</si>
  <si>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</si>
  <si>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</si>
  <si>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</si>
  <si>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</si>
  <si>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</si>
  <si>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</si>
  <si>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</si>
  <si>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</si>
  <si>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</si>
  <si>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</si>
  <si>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</si>
  <si>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</si>
  <si>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</si>
  <si>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</si>
  <si>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</si>
  <si>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</si>
  <si>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</si>
  <si>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</si>
  <si>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</si>
  <si>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</si>
  <si>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</si>
  <si>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</si>
  <si>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</si>
  <si>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</si>
  <si>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</si>
  <si>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</si>
  <si>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</si>
  <si>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</si>
  <si>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</si>
  <si>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</si>
  <si>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</si>
  <si>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</si>
  <si>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</si>
  <si>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</si>
  <si>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</si>
  <si>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</si>
  <si>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</si>
  <si>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</si>
  <si>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</si>
  <si>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</si>
  <si>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</si>
  <si>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</si>
  <si>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</si>
  <si>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</si>
  <si>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</si>
  <si>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</si>
  <si>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</si>
  <si>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</si>
  <si>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</si>
  <si>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</si>
  <si>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</si>
  <si>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</si>
  <si>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</si>
  <si>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</si>
  <si>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</si>
  <si>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</si>
  <si>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</si>
  <si>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</si>
  <si>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</si>
  <si>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</si>
  <si>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</si>
  <si>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</si>
  <si>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</si>
  <si>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</si>
  <si>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</si>
  <si>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</si>
  <si>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</si>
  <si>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</si>
  <si>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</si>
  <si>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</si>
  <si>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</si>
  <si>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</si>
  <si>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</si>
  <si>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</si>
  <si>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</si>
  <si>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</si>
  <si>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</si>
  <si>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</si>
  <si>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</si>
  <si>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</si>
  <si>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</si>
  <si>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</si>
  <si>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</si>
  <si>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</si>
  <si>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</si>
  <si>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</si>
  <si>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</si>
  <si>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</si>
  <si>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</si>
  <si>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</si>
  <si>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</si>
  <si>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</si>
  <si>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</si>
  <si>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</si>
  <si>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</si>
  <si>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</si>
  <si>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</si>
  <si>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</si>
  <si>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</si>
  <si>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</si>
  <si>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</si>
  <si>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</si>
  <si>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</si>
  <si>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</si>
  <si>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</si>
  <si>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</si>
  <si>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</si>
  <si>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</si>
  <si>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</si>
  <si>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</si>
  <si>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</si>
  <si>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</si>
  <si>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</si>
  <si>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</si>
  <si>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</si>
  <si>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</si>
  <si>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</si>
  <si>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</si>
  <si>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</si>
  <si>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</si>
  <si>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</si>
  <si>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</si>
  <si>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</si>
  <si>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</si>
  <si>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</si>
  <si>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</si>
  <si>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</si>
  <si>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</si>
  <si>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</si>
  <si>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</si>
  <si>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</si>
  <si>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</si>
  <si>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</si>
  <si>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</si>
  <si>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</si>
  <si>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</si>
  <si>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</si>
  <si>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</si>
  <si>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</si>
  <si>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</si>
  <si>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</si>
  <si>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</si>
  <si>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</si>
  <si>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</si>
  <si>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</si>
  <si>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</si>
  <si>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</si>
  <si>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</si>
  <si>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</si>
  <si>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</si>
  <si>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</si>
  <si>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</si>
  <si>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</si>
  <si>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</si>
  <si>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</si>
  <si>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</si>
  <si>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</si>
  <si>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</si>
  <si>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</si>
  <si>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</si>
  <si>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</si>
  <si>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</si>
  <si>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</si>
  <si>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</si>
  <si>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</si>
  <si>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</si>
  <si>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</si>
  <si>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</si>
  <si>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</si>
  <si>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</si>
  <si>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</si>
  <si>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</si>
  <si>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</si>
  <si>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</si>
  <si>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</si>
  <si>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</si>
  <si>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</si>
  <si>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</si>
  <si>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</si>
  <si>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</si>
  <si>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</si>
  <si>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</si>
  <si>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</si>
  <si>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</si>
  <si>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</si>
  <si>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</si>
  <si>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</si>
  <si>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</si>
  <si>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</si>
  <si>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</si>
  <si>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</si>
  <si>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</si>
  <si>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</si>
  <si>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</si>
  <si>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</si>
  <si>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</si>
  <si>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</si>
  <si>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</si>
  <si>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</si>
  <si>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</si>
  <si>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</si>
  <si>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</si>
  <si>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</si>
  <si>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</si>
  <si>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</si>
  <si>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</si>
  <si>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</si>
  <si>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</si>
  <si>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</si>
  <si>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</si>
  <si>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</si>
  <si>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</si>
  <si>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</si>
  <si>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</si>
  <si>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</si>
  <si>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</si>
  <si>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</si>
  <si>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</si>
  <si>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</si>
  <si>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</si>
  <si>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</si>
  <si>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</si>
  <si>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</si>
  <si>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</si>
  <si>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</si>
  <si>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</si>
  <si>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</si>
  <si>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</si>
  <si>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</si>
  <si>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</si>
  <si>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</si>
  <si>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</si>
  <si>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</si>
  <si>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</si>
  <si>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</si>
  <si>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</si>
  <si>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</si>
  <si>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</si>
  <si>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</si>
  <si>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</si>
  <si>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</si>
  <si>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</si>
  <si>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</si>
  <si>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</si>
  <si>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</si>
  <si>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</si>
  <si>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</si>
  <si>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</si>
  <si>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</si>
  <si>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</si>
  <si>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</si>
  <si>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</si>
  <si>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</si>
  <si>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</si>
  <si>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</si>
  <si>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</si>
  <si>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</si>
  <si>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</si>
  <si>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</si>
  <si>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</si>
  <si>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</si>
  <si>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</si>
  <si>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</si>
  <si>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</si>
  <si>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</si>
  <si>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</si>
  <si>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</si>
  <si>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</si>
  <si>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</si>
  <si>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</si>
  <si>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</si>
  <si>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</si>
  <si>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</si>
  <si>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</si>
  <si>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</si>
  <si>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</si>
  <si>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</si>
  <si>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</si>
  <si>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</si>
  <si>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</si>
  <si>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</si>
  <si>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</si>
  <si>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</si>
  <si>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</si>
  <si>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</si>
  <si>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</si>
  <si>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</si>
  <si>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</si>
  <si>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</si>
  <si>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</si>
  <si>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</si>
  <si>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</si>
  <si>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</si>
  <si>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</si>
  <si>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</si>
  <si>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</si>
  <si>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</si>
  <si>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</si>
  <si>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</si>
  <si>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</si>
  <si>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</si>
  <si>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</si>
  <si>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</si>
  <si>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</si>
  <si>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</si>
  <si>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</si>
  <si>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</si>
  <si>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</si>
  <si>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</si>
  <si>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</si>
  <si>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</si>
  <si>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</si>
  <si>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</si>
  <si>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</si>
  <si>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</si>
  <si>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</si>
  <si>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</si>
  <si>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</si>
  <si>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</si>
  <si>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</si>
  <si>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</si>
  <si>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</si>
  <si>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</si>
  <si>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</si>
  <si>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</si>
  <si>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</si>
  <si>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</si>
  <si>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</si>
  <si>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</si>
  <si>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</si>
  <si>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</si>
  <si>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</si>
  <si>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</si>
  <si>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</si>
  <si>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</si>
  <si>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</si>
  <si>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</si>
  <si>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</si>
  <si>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</si>
  <si>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</si>
  <si>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</si>
  <si>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</si>
  <si>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</si>
  <si>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</si>
  <si>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</si>
  <si>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</si>
  <si>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</si>
  <si>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</si>
  <si>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</si>
  <si>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</si>
  <si>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</si>
  <si>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</si>
  <si>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</si>
  <si>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</si>
  <si>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</si>
  <si>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</si>
  <si>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</si>
  <si>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</si>
  <si>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</si>
  <si>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</si>
  <si>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</si>
  <si>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</si>
  <si>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</si>
  <si>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</si>
  <si>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</si>
  <si>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</si>
  <si>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</si>
  <si>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</si>
  <si>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</si>
  <si>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</si>
  <si>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</si>
  <si>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</si>
  <si>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</si>
  <si>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</si>
  <si>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</si>
  <si>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</si>
  <si>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</si>
  <si>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</si>
  <si>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</si>
  <si>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</si>
  <si>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</si>
  <si>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</si>
  <si>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</si>
  <si>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</si>
  <si>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</si>
  <si>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</si>
  <si>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</si>
  <si>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</si>
  <si>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</si>
  <si>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</si>
  <si>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</si>
  <si>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</si>
  <si>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</si>
  <si>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</si>
  <si>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</si>
  <si>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</si>
  <si>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</si>
  <si>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</si>
  <si>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</si>
  <si>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</si>
  <si>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</si>
  <si>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</si>
  <si>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</si>
  <si>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</si>
  <si>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</si>
  <si>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</si>
  <si>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</si>
  <si>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</si>
  <si>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</si>
  <si>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</si>
  <si>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</si>
  <si>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</si>
  <si>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</si>
  <si>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</si>
  <si>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</si>
  <si>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</si>
  <si>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</si>
  <si>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</si>
  <si>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</si>
  <si>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</si>
  <si>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</si>
  <si>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</si>
  <si>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</si>
  <si>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</si>
  <si>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</si>
  <si>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</si>
  <si>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</si>
  <si>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</si>
  <si>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</si>
  <si>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</si>
  <si>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</si>
  <si>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</si>
  <si>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</si>
  <si>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</si>
  <si>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</si>
  <si>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</si>
  <si>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</si>
  <si>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</si>
  <si>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</si>
  <si>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</si>
  <si>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</si>
  <si>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</si>
  <si>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</si>
  <si>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</si>
  <si>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</si>
  <si>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</si>
  <si>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</si>
  <si>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</si>
  <si>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</si>
  <si>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</si>
  <si>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</si>
  <si>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</si>
  <si>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</si>
  <si>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</si>
  <si>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</si>
  <si>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</si>
  <si>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</si>
  <si>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</si>
  <si>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</si>
  <si>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</si>
  <si>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</si>
  <si>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</si>
  <si>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</si>
  <si>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</si>
  <si>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</si>
  <si>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</si>
  <si>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</si>
  <si>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</si>
  <si>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</si>
  <si>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</si>
  <si>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</si>
  <si>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</si>
  <si>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</si>
  <si>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</si>
  <si>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</si>
  <si>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</si>
  <si>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</si>
  <si>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</si>
  <si>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</si>
  <si>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</si>
  <si>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</si>
  <si>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</si>
  <si>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</si>
  <si>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</si>
  <si>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</si>
  <si>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</si>
  <si>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</si>
  <si>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</si>
  <si>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</si>
  <si>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</si>
  <si>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</si>
  <si>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</si>
  <si>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</si>
  <si>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</si>
  <si>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</si>
  <si>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</si>
  <si>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</si>
  <si>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</si>
  <si>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</si>
  <si>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</si>
  <si>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</si>
  <si>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</si>
  <si>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</si>
  <si>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</si>
  <si>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</si>
  <si>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</si>
  <si>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</si>
  <si>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</si>
  <si>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</si>
  <si>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</si>
  <si>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</si>
  <si>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</si>
  <si>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</si>
  <si>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</si>
  <si>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</si>
  <si>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</si>
  <si>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</si>
  <si>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</si>
  <si>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</si>
  <si>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</si>
  <si>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</si>
  <si>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</si>
  <si>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</si>
  <si>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</si>
  <si>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</si>
  <si>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</si>
  <si>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</si>
  <si>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</si>
  <si>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</si>
  <si>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</si>
  <si>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</si>
  <si>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</si>
  <si>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</si>
  <si>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</si>
  <si>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</si>
  <si>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</si>
  <si>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</si>
  <si>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</si>
  <si>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</si>
  <si>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</si>
  <si>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</si>
  <si>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</si>
  <si>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</si>
  <si>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</si>
  <si>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</si>
  <si>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</si>
  <si>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</si>
  <si>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</si>
  <si>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</si>
  <si>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</si>
  <si>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</si>
  <si>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</si>
  <si>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</si>
  <si>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</si>
  <si>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</si>
  <si>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</si>
  <si>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</si>
  <si>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</si>
  <si>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</si>
  <si>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</si>
  <si>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</si>
  <si>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</si>
  <si>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</si>
  <si>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</si>
  <si>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</si>
  <si>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</si>
  <si>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</si>
  <si>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</si>
  <si>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</si>
  <si>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</si>
  <si>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</si>
  <si>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</si>
  <si>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</si>
  <si>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</si>
  <si>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</si>
  <si>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</si>
  <si>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</si>
  <si>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</si>
  <si>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</si>
  <si>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</si>
  <si>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</si>
  <si>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</si>
  <si>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</si>
  <si>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</si>
  <si>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</si>
  <si>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</si>
  <si>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</si>
  <si>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</si>
  <si>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</si>
  <si>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</si>
  <si>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</si>
  <si>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</si>
  <si>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</si>
  <si>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</si>
  <si>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</si>
  <si>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</si>
  <si>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</si>
  <si>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</si>
  <si>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</si>
  <si>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</si>
  <si>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</si>
  <si>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</si>
  <si>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</si>
  <si>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</si>
  <si>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</si>
  <si>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</si>
  <si>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</si>
  <si>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</si>
  <si>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</si>
  <si>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</si>
  <si>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</si>
  <si>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</si>
  <si>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</si>
  <si>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</si>
  <si>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</si>
  <si>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</si>
  <si>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</si>
  <si>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</si>
  <si>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</si>
  <si>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</si>
  <si>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</si>
  <si>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</si>
  <si>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</si>
  <si>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</si>
  <si>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</si>
  <si>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</si>
  <si>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</si>
  <si>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</si>
  <si>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</si>
  <si>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</si>
  <si>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</si>
  <si>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</si>
  <si>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</si>
  <si>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</si>
  <si>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</si>
  <si>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</si>
  <si>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</si>
  <si>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</si>
  <si>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</si>
  <si>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</si>
  <si>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</si>
  <si>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</si>
  <si>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</si>
  <si>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</si>
  <si>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</si>
  <si>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</si>
  <si>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</si>
  <si>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</si>
  <si>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</si>
  <si>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</si>
  <si>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</si>
  <si>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</si>
  <si>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</si>
  <si>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</si>
  <si>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</si>
  <si>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</si>
  <si>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</si>
  <si>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</si>
  <si>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</si>
  <si>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</si>
  <si>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</si>
  <si>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</si>
  <si>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</si>
  <si>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</si>
  <si>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</si>
  <si>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</si>
  <si>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</si>
  <si>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</si>
  <si>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</si>
  <si>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</si>
  <si>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</si>
  <si>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</si>
  <si>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</si>
  <si>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</si>
  <si>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</si>
  <si>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</si>
  <si>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</si>
  <si>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</si>
  <si>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</si>
  <si>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</si>
  <si>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</si>
  <si>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</si>
  <si>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</si>
  <si>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</si>
  <si>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</si>
  <si>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</si>
  <si>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</si>
  <si>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</si>
  <si>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</si>
  <si>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</si>
  <si>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</si>
  <si>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</si>
  <si>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</si>
  <si>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</si>
  <si>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</si>
  <si>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</si>
  <si>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</si>
  <si>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</si>
  <si>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</si>
  <si>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</si>
  <si>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</si>
  <si>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</si>
  <si>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</si>
  <si>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</si>
  <si>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</si>
  <si>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</si>
  <si>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</si>
  <si>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</si>
  <si>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</si>
  <si>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</si>
  <si>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</si>
  <si>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</si>
  <si>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</si>
  <si>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</si>
  <si>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</si>
  <si>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</si>
  <si>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</si>
  <si>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</si>
  <si>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</si>
  <si>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</si>
  <si>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</si>
  <si>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</si>
  <si>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</si>
  <si>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</si>
  <si>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</si>
  <si>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</si>
  <si>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</si>
  <si>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</si>
  <si>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</si>
  <si>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</si>
  <si>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</si>
  <si>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</si>
  <si>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</si>
  <si>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</si>
  <si>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</si>
  <si>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</si>
  <si>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</si>
  <si>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</si>
  <si>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</si>
  <si>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</si>
  <si>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</si>
  <si>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</si>
  <si>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</si>
  <si>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</si>
  <si>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</si>
  <si>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</si>
  <si>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</si>
  <si>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</si>
  <si>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</si>
  <si>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</si>
  <si>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</si>
  <si>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</si>
  <si>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</si>
  <si>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</si>
  <si>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</si>
  <si>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</si>
  <si>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</si>
  <si>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</si>
  <si>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</si>
  <si>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</si>
  <si>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</si>
  <si>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</si>
  <si>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</si>
  <si>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</si>
  <si>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</si>
  <si>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</si>
  <si>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</si>
  <si>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</si>
  <si>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</si>
  <si>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</si>
  <si>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</si>
  <si>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</si>
  <si>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</si>
  <si>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</si>
  <si>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</si>
  <si>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</si>
  <si>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</si>
  <si>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</si>
  <si>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</si>
  <si>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</si>
  <si>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</si>
  <si>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</si>
  <si>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</si>
  <si>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</si>
  <si>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</si>
  <si>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</si>
  <si>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</si>
  <si>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</si>
  <si>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</si>
  <si>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</si>
  <si>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</si>
  <si>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</si>
  <si>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</si>
  <si>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</si>
  <si>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</si>
  <si>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</si>
  <si>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</si>
  <si>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</si>
  <si>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</si>
  <si>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</si>
  <si>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</si>
  <si>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</si>
  <si>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</si>
  <si>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</si>
  <si>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</si>
  <si>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</si>
  <si>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</si>
  <si>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</si>
  <si>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</si>
  <si>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</si>
  <si>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</si>
  <si>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</si>
  <si>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</si>
  <si>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</si>
  <si>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</si>
  <si>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</si>
  <si>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</si>
  <si>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</si>
  <si>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</si>
  <si>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</si>
  <si>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</si>
  <si>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</si>
  <si>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</si>
  <si>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</si>
  <si>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</si>
  <si>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</si>
  <si>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</si>
  <si>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</si>
  <si>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</si>
  <si>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</si>
  <si>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</si>
  <si>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</si>
  <si>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</si>
  <si>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</si>
  <si>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</si>
  <si>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</si>
  <si>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</si>
  <si>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</si>
  <si>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</si>
  <si>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</si>
  <si>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</si>
  <si>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</si>
  <si>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</si>
  <si>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</si>
  <si>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</si>
  <si>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</si>
  <si>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</si>
  <si>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</si>
  <si>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</si>
  <si>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</si>
  <si>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</si>
  <si>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</si>
  <si>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</si>
  <si>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</si>
  <si>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</si>
  <si>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</si>
  <si>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</si>
  <si>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</si>
  <si>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</si>
  <si>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</si>
  <si>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</si>
  <si>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</si>
  <si>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</si>
  <si>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</si>
  <si>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</si>
  <si>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</si>
  <si>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</si>
  <si>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</si>
  <si>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</si>
  <si>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</si>
  <si>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</si>
  <si>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</si>
  <si>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</si>
  <si>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</si>
  <si>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</si>
  <si>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</si>
  <si>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</si>
  <si>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</si>
  <si>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</si>
  <si>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</si>
  <si>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</si>
  <si>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</si>
  <si>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</si>
  <si>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</si>
  <si>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</si>
  <si>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</si>
  <si>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</si>
  <si>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</si>
  <si>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</si>
  <si>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</si>
  <si>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</si>
  <si>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</si>
  <si>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</si>
  <si>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</si>
  <si>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</si>
  <si>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</si>
  <si>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</si>
  <si>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</si>
  <si>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</si>
  <si>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</si>
  <si>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</si>
  <si>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</si>
  <si>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</si>
  <si>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</si>
  <si>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</si>
  <si>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</si>
  <si>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</si>
  <si>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</si>
  <si>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</si>
  <si>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</si>
  <si>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</si>
  <si>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</si>
  <si>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</si>
  <si>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</si>
  <si>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</si>
  <si>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</si>
  <si>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</si>
  <si>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</si>
  <si>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</si>
  <si>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</si>
  <si>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</si>
  <si>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</si>
  <si>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</si>
  <si>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</si>
  <si>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</si>
  <si>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</si>
  <si>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</si>
  <si>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</si>
  <si>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</si>
  <si>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</si>
  <si>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</si>
  <si>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</si>
  <si>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</si>
  <si>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</si>
  <si>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</si>
  <si>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</si>
  <si>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</si>
  <si>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</si>
  <si>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</si>
  <si>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</si>
  <si>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</si>
  <si>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</si>
  <si>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</si>
  <si>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</si>
  <si>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</si>
  <si>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</si>
  <si>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</si>
  <si>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</si>
  <si>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</si>
  <si>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</si>
  <si>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</si>
  <si>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</si>
  <si>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</si>
  <si>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</si>
  <si>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</si>
  <si>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</si>
  <si>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</si>
  <si>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</si>
  <si>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</si>
  <si>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</si>
  <si>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</si>
  <si>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</si>
  <si>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</si>
  <si>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</si>
  <si>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</si>
  <si>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</si>
  <si>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</si>
  <si>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</si>
  <si>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</si>
  <si>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</si>
  <si>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</si>
  <si>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</si>
  <si>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</si>
  <si>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</si>
  <si>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</si>
  <si>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</si>
  <si>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</si>
  <si>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</si>
  <si>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</si>
  <si>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</si>
  <si>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</si>
  <si>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</si>
  <si>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</si>
  <si>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</si>
  <si>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</si>
  <si>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</si>
  <si>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</si>
  <si>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</si>
  <si>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</si>
  <si>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</si>
  <si>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</si>
  <si>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</si>
  <si>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</si>
  <si>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</si>
  <si>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</si>
  <si>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</si>
  <si>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</si>
  <si>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</si>
  <si>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</si>
  <si>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</si>
  <si>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</si>
  <si>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</si>
  <si>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</si>
  <si>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</si>
  <si>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</si>
  <si>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</si>
  <si>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</si>
  <si>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</si>
  <si>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</si>
  <si>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</si>
  <si>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</si>
  <si>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</si>
  <si>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</si>
  <si>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</si>
  <si>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</si>
  <si>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</si>
  <si>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</si>
  <si>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</si>
  <si>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</si>
  <si>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</si>
  <si>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</si>
  <si>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</si>
  <si>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</si>
  <si>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</si>
  <si>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</si>
  <si>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</si>
  <si>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</si>
  <si>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</si>
  <si>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</si>
  <si>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</si>
  <si>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</si>
  <si>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</si>
  <si>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</si>
  <si>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</si>
  <si>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</si>
  <si>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</si>
  <si>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</si>
  <si>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</si>
  <si>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</si>
  <si>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</si>
  <si>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</si>
  <si>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</si>
  <si>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</si>
  <si>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</si>
  <si>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</si>
  <si>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</si>
  <si>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</si>
  <si>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</si>
  <si>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</si>
  <si>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</si>
  <si>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</si>
  <si>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</si>
  <si>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</si>
  <si>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</si>
  <si>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</si>
  <si>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</si>
  <si>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</si>
  <si>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</si>
  <si>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</si>
  <si>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</si>
  <si>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</si>
  <si>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</si>
  <si>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</si>
  <si>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</si>
  <si>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</si>
  <si>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</si>
  <si>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</si>
  <si>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</si>
  <si>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</si>
  <si>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</si>
  <si>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</si>
  <si>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</si>
  <si>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</si>
  <si>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</si>
  <si>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</si>
  <si>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</si>
  <si>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</si>
  <si>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</si>
  <si>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</si>
  <si>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</si>
  <si>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</si>
  <si>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</si>
  <si>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</si>
  <si>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</si>
  <si>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</si>
  <si>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</si>
  <si>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</si>
  <si>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</si>
  <si>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</si>
  <si>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</si>
  <si>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</si>
  <si>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</si>
  <si>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</si>
  <si>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</si>
  <si>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</si>
  <si>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</si>
  <si>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</si>
  <si>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</si>
  <si>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</si>
  <si>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</si>
  <si>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</si>
  <si>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</si>
  <si>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</si>
  <si>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</si>
  <si>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</si>
  <si>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</si>
  <si>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</si>
  <si>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</si>
  <si>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</si>
  <si>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</si>
  <si>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</si>
  <si>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</si>
  <si>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</si>
  <si>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</si>
  <si>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</si>
  <si>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</si>
  <si>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</si>
  <si>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</si>
  <si>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</si>
  <si>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</si>
  <si>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</si>
  <si>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</si>
  <si>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</si>
  <si>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</si>
  <si>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</si>
  <si>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</si>
  <si>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</si>
  <si>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</si>
  <si>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</si>
  <si>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</si>
  <si>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</si>
  <si>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</si>
  <si>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</si>
  <si>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</si>
  <si>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</si>
  <si>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</si>
  <si>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</si>
  <si>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</si>
  <si>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</si>
  <si>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</si>
  <si>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</si>
  <si>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</si>
  <si>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</si>
  <si>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</si>
  <si>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</si>
  <si>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</si>
  <si>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</si>
  <si>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</si>
  <si>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</si>
  <si>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</si>
  <si>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</si>
  <si>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</si>
  <si>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</si>
  <si>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</si>
  <si>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</si>
  <si>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</si>
  <si>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</si>
  <si>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</si>
  <si>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</si>
  <si>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</si>
  <si>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</si>
  <si>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</si>
  <si>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</si>
  <si>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</si>
  <si>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</si>
  <si>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</si>
  <si>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</si>
  <si>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</si>
  <si>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</si>
  <si>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</si>
  <si>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</si>
  <si>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</si>
  <si>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</si>
  <si>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</si>
  <si>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</si>
  <si>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</si>
  <si>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</si>
  <si>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</si>
  <si>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</si>
  <si>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</si>
  <si>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</si>
  <si>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</si>
  <si>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</si>
  <si>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</si>
  <si>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</si>
  <si>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</si>
  <si>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</si>
  <si>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</si>
  <si>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</si>
  <si>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</si>
  <si>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</si>
  <si>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</si>
  <si>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</si>
  <si>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</si>
  <si>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</si>
  <si>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</si>
  <si>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</si>
  <si>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</si>
  <si>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</si>
  <si>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</si>
  <si>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</si>
  <si>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</si>
  <si>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</si>
  <si>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</si>
  <si>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</si>
  <si>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</si>
  <si>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</si>
  <si>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</si>
  <si>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</si>
  <si>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</si>
  <si>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</si>
  <si>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</si>
  <si>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</si>
  <si>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</si>
  <si>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</si>
  <si>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</si>
  <si>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</si>
  <si>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</si>
  <si>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</si>
  <si>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</si>
  <si>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</si>
  <si>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</si>
  <si>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</si>
  <si>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</si>
  <si>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</si>
  <si>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</si>
  <si>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</si>
  <si>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</si>
  <si>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</si>
  <si>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</si>
  <si>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</si>
  <si>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</si>
  <si>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</si>
  <si>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</si>
  <si>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</si>
  <si>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</si>
  <si>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</si>
  <si>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</si>
  <si>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</si>
  <si>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</si>
  <si>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</si>
  <si>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</si>
  <si>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</si>
  <si>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</si>
  <si>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</si>
  <si>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</si>
  <si>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</si>
  <si>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</si>
  <si>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</si>
  <si>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</si>
  <si>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</si>
  <si>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</si>
  <si>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</si>
  <si>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</si>
  <si>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</si>
  <si>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</si>
  <si>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</si>
  <si>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</si>
  <si>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</si>
  <si>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</si>
  <si>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</si>
  <si>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</si>
  <si>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</si>
  <si>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</si>
  <si>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</si>
  <si>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</si>
  <si>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</si>
  <si>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</si>
  <si>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</si>
  <si>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</si>
  <si>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</si>
  <si>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</si>
  <si>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</si>
  <si>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</si>
  <si>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</si>
  <si>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</si>
  <si>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</si>
  <si>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</si>
  <si>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</si>
  <si>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</si>
  <si>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</si>
  <si>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</si>
  <si>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</si>
  <si>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</si>
  <si>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</si>
  <si>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</si>
  <si>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</si>
  <si>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</si>
  <si>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</si>
  <si>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</si>
  <si>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</si>
  <si>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</si>
  <si>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</si>
  <si>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</si>
  <si>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</si>
  <si>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</si>
  <si>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</si>
  <si>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</si>
  <si>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</si>
  <si>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</si>
  <si>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</si>
  <si>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</si>
  <si>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</si>
  <si>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</si>
  <si>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</si>
  <si>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</si>
  <si>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</si>
  <si>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</si>
  <si>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</si>
  <si>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</si>
  <si>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</si>
  <si>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</si>
  <si>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</si>
  <si>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</si>
  <si>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</si>
  <si>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</si>
  <si>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</si>
  <si>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</si>
  <si>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</si>
  <si>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</si>
  <si>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</si>
  <si>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</si>
  <si>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</si>
  <si>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</si>
  <si>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</si>
  <si>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</si>
  <si>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</si>
  <si>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</si>
  <si>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</si>
  <si>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</si>
  <si>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</si>
  <si>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</si>
  <si>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</si>
  <si>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</si>
  <si>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</si>
  <si>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</si>
  <si>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</si>
  <si>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</si>
  <si>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</si>
  <si>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</si>
  <si>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</si>
  <si>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</si>
  <si>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</si>
  <si>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</si>
  <si>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</si>
  <si>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</si>
  <si>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</si>
  <si>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</si>
  <si>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</si>
  <si>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</si>
  <si>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</si>
  <si>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</si>
  <si>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</si>
  <si>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</si>
  <si>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</si>
  <si>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</si>
  <si>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</si>
  <si>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</si>
  <si>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</si>
  <si>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</si>
  <si>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</si>
  <si>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</si>
  <si>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</si>
  <si>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</si>
  <si>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</si>
  <si>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</si>
  <si>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</si>
  <si>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</si>
  <si>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</si>
  <si>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</si>
  <si>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</si>
  <si>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</si>
  <si>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</si>
  <si>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</si>
  <si>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</si>
  <si>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</si>
  <si>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</si>
  <si>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</si>
  <si>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</si>
  <si>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</si>
  <si>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</si>
  <si>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</si>
  <si>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</si>
  <si>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</si>
  <si>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</si>
  <si>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</si>
  <si>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</si>
  <si>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</si>
  <si>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</si>
  <si>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</si>
  <si>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</si>
  <si>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</si>
  <si>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</si>
  <si>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</si>
  <si>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</si>
  <si>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</si>
  <si>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</si>
  <si>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</si>
  <si>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</si>
  <si>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</si>
  <si>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</si>
  <si>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</si>
  <si>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</si>
  <si>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</si>
  <si>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</si>
  <si>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</si>
  <si>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</si>
  <si>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</si>
  <si>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</si>
  <si>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</si>
  <si>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</si>
  <si>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</si>
  <si>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</si>
  <si>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</si>
  <si>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</si>
  <si>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</si>
  <si>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</si>
  <si>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</si>
  <si>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</si>
  <si>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</si>
  <si>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</si>
  <si>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</si>
  <si>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</si>
  <si>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</si>
  <si>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</si>
  <si>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</si>
  <si>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</si>
  <si>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</si>
  <si>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</si>
  <si>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</si>
  <si>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</si>
  <si>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</si>
  <si>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</si>
  <si>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</si>
  <si>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</si>
  <si>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</si>
  <si>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</si>
  <si>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</si>
  <si>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</si>
  <si>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</si>
  <si>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</si>
  <si>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</si>
  <si>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</si>
  <si>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</si>
  <si>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</si>
  <si>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</si>
  <si>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</si>
  <si>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</si>
  <si>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</si>
  <si>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</si>
  <si>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</si>
  <si>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</si>
  <si>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</si>
  <si>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</si>
  <si>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</si>
  <si>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</si>
  <si>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</si>
  <si>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</si>
  <si>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</si>
  <si>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</si>
  <si>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</si>
  <si>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</si>
  <si>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</si>
  <si>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</si>
  <si>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</si>
  <si>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</si>
  <si>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</si>
  <si>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</si>
  <si>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</si>
  <si>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</si>
  <si>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</si>
  <si>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</si>
  <si>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</si>
  <si>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</si>
  <si>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</si>
  <si>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</si>
  <si>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</si>
  <si>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</si>
  <si>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</si>
  <si>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</si>
  <si>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</si>
  <si>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</si>
  <si>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</si>
  <si>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</si>
  <si>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</si>
  <si>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</si>
  <si>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</si>
  <si>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</si>
  <si>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</si>
  <si>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</si>
  <si>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</si>
  <si>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</si>
  <si>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</si>
  <si>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</si>
  <si>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</si>
  <si>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</si>
  <si>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</si>
  <si>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</si>
  <si>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</si>
  <si>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</si>
  <si>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</si>
  <si>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</si>
  <si>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</si>
  <si>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</si>
  <si>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</si>
  <si>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</si>
  <si>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</si>
  <si>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</si>
  <si>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</si>
  <si>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</si>
  <si>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</si>
  <si>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</si>
  <si>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</si>
  <si>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</si>
  <si>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</si>
  <si>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</si>
  <si>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</si>
  <si>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</si>
  <si>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</si>
  <si>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</si>
  <si>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</si>
  <si>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</si>
  <si>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</si>
  <si>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</si>
  <si>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</si>
  <si>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</si>
  <si>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</si>
  <si>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</si>
  <si>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</si>
  <si>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</si>
  <si>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</si>
  <si>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</si>
  <si>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</si>
  <si>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</si>
  <si>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</si>
  <si>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</si>
  <si>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</si>
  <si>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</si>
  <si>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</si>
  <si>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</si>
  <si>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</si>
  <si>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</si>
  <si>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</si>
  <si>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</si>
  <si>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</si>
  <si>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</si>
  <si>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</si>
  <si>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</si>
  <si>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</si>
  <si>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</si>
  <si>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</si>
  <si>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</si>
  <si>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</si>
  <si>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</si>
  <si>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</si>
  <si>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</si>
  <si>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</si>
  <si>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</si>
  <si>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</si>
  <si>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</si>
  <si>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</si>
  <si>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</si>
  <si>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</si>
  <si>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</si>
  <si>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</si>
  <si>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</si>
  <si>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</si>
  <si>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</si>
  <si>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</si>
  <si>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</si>
  <si>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</si>
  <si>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</si>
  <si>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</si>
  <si>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</si>
  <si>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</si>
  <si>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</si>
  <si>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</si>
  <si>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</si>
  <si>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</si>
  <si>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</si>
  <si>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</si>
  <si>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</si>
  <si>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</si>
  <si>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</si>
  <si>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</si>
  <si>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</si>
  <si>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</si>
  <si>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</si>
  <si>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</si>
  <si>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</si>
  <si>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</si>
  <si>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</si>
  <si>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</si>
  <si>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</si>
  <si>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</si>
  <si>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</si>
  <si>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</si>
  <si>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</si>
  <si>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</si>
  <si>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</si>
  <si>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</si>
  <si>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</si>
  <si>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</si>
  <si>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</si>
  <si>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</si>
  <si>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</si>
  <si>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</si>
  <si>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</si>
  <si>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</si>
  <si>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</si>
  <si>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</si>
  <si>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</si>
  <si>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</si>
  <si>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</si>
  <si>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</si>
  <si>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</si>
  <si>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</si>
  <si>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</si>
  <si>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</si>
  <si>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</si>
  <si>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</si>
  <si>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</si>
  <si>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</si>
  <si>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</si>
  <si>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</si>
  <si>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</si>
  <si>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</si>
  <si>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</si>
  <si>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</si>
  <si>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</si>
  <si>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</si>
  <si>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</si>
  <si>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</si>
  <si>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</si>
  <si>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</si>
  <si>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</si>
  <si>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</si>
  <si>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</si>
  <si>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</si>
  <si>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</si>
  <si>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</si>
  <si>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</si>
  <si>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</si>
  <si>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</si>
  <si>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</si>
  <si>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</si>
  <si>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</si>
  <si>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</si>
  <si>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</si>
  <si>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</si>
  <si>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</si>
  <si>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</si>
  <si>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</si>
  <si>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</si>
  <si>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</si>
  <si>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</si>
  <si>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</si>
  <si>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</si>
  <si>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</si>
  <si>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</si>
  <si>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</si>
  <si>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</si>
  <si>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</si>
  <si>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</si>
  <si>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</si>
  <si>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</si>
  <si>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</si>
  <si>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</si>
  <si>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</si>
  <si>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</si>
  <si>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</si>
  <si>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</si>
  <si>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</si>
  <si>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</si>
  <si>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</si>
  <si>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</si>
  <si>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</si>
  <si>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</si>
  <si>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</si>
  <si>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</si>
  <si>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</si>
  <si>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</si>
  <si>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</si>
  <si>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</si>
  <si>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</si>
  <si>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</si>
  <si>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</si>
  <si>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</si>
  <si>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</si>
  <si>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</si>
  <si>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</si>
  <si>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</si>
  <si>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</si>
  <si>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</si>
  <si>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</si>
  <si>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</si>
  <si>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</si>
  <si>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</si>
  <si>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</si>
  <si>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</si>
  <si>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</si>
  <si>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</si>
  <si>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</si>
  <si>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</si>
  <si>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</si>
  <si>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</si>
  <si>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</si>
  <si>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</si>
  <si>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</si>
  <si>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</si>
  <si>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</si>
  <si>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</si>
  <si>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</si>
  <si>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</si>
  <si>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</si>
  <si>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</si>
  <si>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</si>
  <si>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</si>
  <si>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</si>
  <si>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</si>
  <si>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</si>
  <si>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</si>
  <si>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</si>
  <si>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</si>
  <si>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</si>
  <si>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</si>
  <si>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</si>
  <si>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</si>
  <si>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</si>
  <si>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</si>
  <si>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</si>
  <si>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</si>
  <si>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</si>
  <si>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</si>
  <si>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</si>
  <si>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</si>
  <si>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</si>
  <si>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</si>
  <si>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</si>
  <si>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</si>
  <si>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</si>
  <si>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</si>
  <si>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</si>
  <si>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</si>
  <si>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</si>
  <si>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</si>
  <si>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</si>
  <si>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</si>
  <si>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</si>
  <si>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</si>
  <si>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</si>
  <si>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</si>
  <si>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</si>
  <si>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</si>
  <si>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</si>
  <si>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</si>
  <si>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</si>
  <si>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</si>
  <si>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</si>
  <si>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</si>
  <si>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</si>
  <si>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</si>
  <si>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</si>
  <si>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</si>
  <si>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</si>
  <si>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</si>
  <si>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</si>
  <si>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</si>
  <si>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</si>
  <si>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</si>
  <si>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</si>
  <si>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</si>
  <si>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</si>
  <si>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</si>
  <si>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</si>
  <si>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</si>
  <si>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</si>
  <si>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</si>
  <si>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</si>
  <si>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</si>
  <si>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</si>
  <si>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</si>
  <si>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</si>
  <si>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</si>
  <si>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</si>
  <si>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</si>
  <si>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</si>
  <si>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</si>
  <si>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</si>
  <si>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</si>
  <si>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</si>
  <si>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</si>
  <si>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</si>
  <si>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</si>
  <si>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</si>
  <si>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</si>
  <si>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</si>
  <si>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</si>
  <si>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</si>
  <si>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</si>
  <si>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</si>
  <si>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</si>
  <si>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</si>
  <si>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</si>
  <si>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</si>
  <si>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</si>
  <si>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</si>
  <si>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</si>
  <si>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</si>
  <si>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</si>
  <si>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</si>
  <si>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</si>
  <si>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</si>
  <si>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</si>
  <si>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</si>
  <si>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</si>
  <si>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</si>
  <si>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</si>
  <si>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</si>
  <si>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</si>
  <si>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</si>
  <si>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</si>
  <si>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</si>
  <si>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</si>
  <si>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</si>
  <si>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</si>
  <si>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</si>
  <si>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</si>
  <si>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</si>
  <si>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</si>
  <si>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</si>
  <si>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</si>
  <si>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</si>
  <si>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</si>
  <si>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</si>
  <si>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</si>
  <si>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</si>
  <si>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</si>
  <si>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</si>
  <si>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</si>
  <si>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</si>
  <si>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</si>
  <si>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</si>
  <si>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</si>
  <si>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</si>
  <si>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</si>
  <si>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</si>
  <si>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</si>
  <si>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</si>
  <si>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</si>
  <si>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</si>
  <si>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</si>
  <si>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</si>
  <si>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</si>
  <si>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</si>
  <si>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</si>
  <si>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</si>
  <si>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</si>
  <si>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</si>
  <si>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</si>
  <si>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</si>
  <si>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</si>
  <si>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</si>
  <si>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</si>
  <si>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</si>
  <si>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</si>
  <si>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</si>
  <si>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</si>
  <si>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</si>
  <si>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</si>
  <si>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</si>
  <si>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</si>
  <si>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</si>
  <si>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</si>
  <si>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</si>
  <si>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</si>
  <si>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</si>
  <si>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</si>
  <si>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</si>
  <si>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</si>
  <si>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</si>
  <si>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</si>
  <si>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</si>
  <si>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</si>
  <si>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</si>
  <si>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</si>
  <si>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</si>
  <si>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</si>
  <si>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</si>
  <si>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</si>
  <si>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</si>
  <si>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</si>
  <si>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</si>
  <si>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</si>
  <si>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</si>
  <si>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</si>
  <si>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</si>
  <si>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</si>
  <si>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</si>
  <si>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</si>
  <si>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</si>
  <si>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</si>
  <si>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</si>
  <si>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</si>
  <si>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</si>
  <si>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</si>
  <si>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</si>
  <si>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</si>
  <si>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</si>
  <si>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</si>
  <si>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</si>
  <si>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</si>
  <si>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</si>
  <si>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</si>
  <si>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</si>
  <si>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</si>
  <si>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</si>
  <si>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</si>
  <si>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</si>
  <si>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</si>
  <si>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</si>
  <si>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</si>
  <si>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</si>
  <si>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</si>
  <si>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</si>
  <si>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</si>
  <si>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</si>
  <si>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</si>
  <si>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</si>
  <si>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</si>
  <si>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</si>
  <si>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</si>
  <si>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</si>
  <si>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</si>
  <si>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</si>
  <si>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</si>
  <si>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</si>
  <si>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</si>
  <si>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</si>
  <si>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</si>
  <si>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</si>
  <si>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</si>
  <si>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</si>
  <si>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</si>
  <si>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</si>
  <si>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</si>
  <si>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</si>
  <si>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</si>
  <si>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</si>
  <si>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</si>
  <si>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</si>
  <si>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</si>
  <si>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</si>
  <si>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</si>
  <si>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</si>
  <si>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</si>
  <si>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</si>
  <si>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</si>
  <si>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</si>
  <si>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</si>
  <si>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</si>
  <si>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</si>
  <si>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</si>
  <si>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</si>
  <si>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</si>
  <si>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</si>
  <si>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</si>
  <si>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</si>
  <si>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</si>
  <si>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</si>
  <si>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</si>
  <si>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</si>
  <si>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</si>
  <si>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</si>
  <si>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</si>
  <si>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</si>
  <si>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</si>
  <si>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</si>
  <si>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</si>
  <si>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</si>
  <si>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</si>
  <si>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</si>
  <si>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</si>
  <si>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</si>
  <si>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</si>
  <si>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</si>
  <si>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</si>
  <si>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</si>
  <si>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</si>
  <si>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</si>
  <si>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</si>
  <si>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</si>
  <si>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</si>
  <si>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</si>
  <si>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</si>
  <si>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</si>
  <si>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</si>
  <si>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</si>
  <si>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</si>
  <si>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</si>
  <si>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</si>
  <si>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</si>
  <si>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</si>
  <si>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</si>
  <si>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</si>
  <si>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</si>
  <si>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</si>
  <si>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</si>
  <si>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</si>
  <si>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</si>
  <si>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</si>
  <si>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</si>
  <si>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</si>
  <si>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</si>
  <si>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</si>
  <si>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</si>
  <si>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</si>
  <si>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</si>
  <si>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</si>
  <si>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</si>
  <si>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</si>
  <si>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</si>
  <si>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</si>
  <si>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</si>
  <si>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</si>
  <si>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</si>
  <si>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</si>
  <si>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</si>
  <si>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</si>
  <si>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</si>
  <si>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</si>
  <si>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</si>
  <si>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</si>
  <si>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</si>
  <si>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</si>
  <si>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</si>
  <si>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</si>
  <si>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</si>
  <si>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</si>
  <si>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</si>
  <si>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</si>
  <si>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</si>
  <si>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</si>
  <si>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</si>
  <si>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</si>
  <si>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</si>
  <si>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</si>
  <si>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</si>
  <si>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</si>
  <si>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</si>
  <si>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</si>
  <si>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</si>
  <si>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</si>
  <si>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</si>
  <si>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</si>
  <si>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</si>
  <si>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</si>
  <si>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</si>
  <si>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</si>
  <si>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</si>
  <si>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</si>
  <si>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</si>
  <si>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</si>
  <si>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</si>
  <si>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</si>
  <si>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</si>
  <si>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</si>
  <si>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</si>
  <si>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</si>
  <si>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</si>
  <si>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</si>
  <si>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</si>
  <si>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</si>
  <si>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</si>
  <si>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</si>
  <si>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</si>
  <si>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</si>
  <si>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</si>
  <si>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</si>
  <si>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</si>
  <si>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</si>
  <si>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</si>
  <si>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</si>
  <si>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</si>
  <si>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</si>
  <si>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</si>
  <si>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</si>
  <si>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</si>
  <si>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</si>
  <si>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</si>
  <si>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</si>
  <si>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</si>
  <si>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</si>
  <si>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</si>
  <si>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</si>
  <si>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</si>
  <si>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</si>
  <si>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</si>
  <si>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</si>
  <si>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</si>
  <si>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</si>
  <si>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</si>
  <si>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</si>
  <si>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</si>
  <si>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</si>
  <si>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</si>
  <si>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</si>
  <si>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</si>
  <si>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</si>
  <si>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</si>
  <si>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</si>
  <si>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</si>
  <si>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</si>
  <si>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</si>
  <si>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</si>
  <si>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</si>
  <si>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</si>
  <si>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</si>
  <si>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</si>
  <si>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</si>
  <si>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</si>
  <si>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</si>
  <si>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</si>
  <si>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</si>
  <si>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</si>
  <si>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</si>
  <si>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</si>
  <si>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</si>
  <si>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</si>
  <si>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</si>
  <si>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</si>
  <si>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</si>
  <si>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</si>
  <si>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</si>
  <si>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</si>
  <si>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</si>
  <si>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</si>
  <si>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</si>
  <si>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</si>
  <si>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</si>
  <si>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</si>
  <si>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</si>
  <si>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</si>
  <si>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</si>
  <si>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</si>
  <si>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</si>
  <si>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</si>
  <si>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</si>
  <si>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</si>
  <si>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</si>
  <si>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</si>
  <si>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</si>
  <si>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</si>
  <si>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</si>
  <si>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</si>
  <si>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</si>
  <si>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</si>
  <si>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</si>
  <si>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</si>
  <si>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</si>
  <si>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</si>
  <si>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</si>
  <si>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</si>
  <si>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</si>
  <si>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</si>
  <si>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</si>
  <si>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</si>
  <si>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</si>
  <si>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</si>
  <si>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</si>
  <si>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</si>
  <si>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</si>
  <si>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</si>
  <si>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</si>
  <si>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</si>
  <si>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</si>
  <si>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</si>
  <si>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</si>
  <si>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</si>
  <si>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</si>
  <si>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</si>
  <si>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</si>
  <si>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</si>
  <si>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</si>
  <si>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</si>
  <si>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</si>
  <si>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</si>
  <si>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</si>
  <si>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</si>
  <si>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</si>
  <si>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</si>
  <si>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</si>
  <si>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</si>
  <si>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</si>
  <si>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</si>
  <si>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</si>
  <si>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</si>
  <si>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</si>
  <si>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</si>
  <si>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</si>
  <si>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</si>
  <si>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</si>
  <si>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</si>
  <si>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</si>
  <si>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</si>
  <si>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</si>
  <si>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</si>
  <si>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</si>
  <si>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</si>
  <si>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</si>
  <si>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</si>
  <si>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</si>
  <si>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</si>
  <si>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</si>
  <si>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</si>
  <si>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</si>
  <si>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</si>
  <si>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</si>
  <si>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</si>
  <si>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</si>
  <si>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</si>
  <si>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</si>
  <si>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</si>
  <si>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</si>
  <si>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</si>
  <si>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</si>
  <si>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</si>
  <si>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</si>
  <si>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</si>
  <si>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</si>
  <si>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</si>
  <si>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</si>
  <si>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</si>
  <si>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</si>
  <si>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</si>
  <si>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</si>
  <si>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</si>
  <si>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</si>
  <si>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</si>
  <si>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</si>
  <si>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</si>
  <si>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</si>
  <si>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</si>
  <si>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</si>
  <si>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</si>
  <si>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</si>
  <si>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</si>
  <si>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</si>
  <si>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</si>
  <si>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</si>
  <si>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</si>
  <si>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</si>
  <si>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</si>
  <si>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</si>
  <si>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</si>
  <si>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</si>
  <si>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</si>
  <si>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</si>
  <si>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</si>
  <si>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</si>
  <si>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</si>
  <si>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</si>
  <si>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</si>
  <si>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</si>
  <si>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</si>
  <si>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</si>
  <si>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</si>
  <si>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</si>
  <si>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</si>
  <si>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</si>
  <si>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</si>
  <si>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</si>
  <si>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</si>
  <si>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</si>
  <si>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</si>
  <si>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</si>
  <si>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</si>
  <si>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</si>
  <si>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</si>
  <si>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</si>
  <si>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</si>
  <si>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</si>
  <si>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</si>
  <si>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</si>
  <si>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</si>
  <si>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</si>
  <si>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</si>
  <si>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</si>
  <si>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</si>
  <si>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</si>
  <si>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</si>
  <si>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</si>
  <si>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</si>
  <si>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</si>
  <si>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</si>
  <si>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</si>
  <si>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</si>
  <si>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</si>
  <si>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</si>
  <si>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</si>
  <si>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</si>
  <si>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</si>
  <si>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</si>
  <si>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</si>
  <si>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</si>
  <si>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</si>
  <si>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</si>
  <si>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</si>
  <si>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</si>
  <si>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</si>
  <si>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</si>
  <si>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</si>
  <si>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</si>
  <si>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</si>
  <si>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</si>
  <si>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</si>
  <si>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</si>
  <si>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</si>
  <si>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</si>
  <si>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</si>
  <si>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</si>
  <si>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</si>
  <si>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</si>
  <si>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</si>
  <si>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</si>
  <si>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</si>
  <si>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</si>
  <si>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</si>
  <si>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</si>
  <si>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</si>
  <si>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</si>
  <si>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</si>
  <si>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</si>
  <si>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</si>
  <si>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</si>
  <si>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</si>
  <si>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</si>
  <si>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</si>
  <si>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</si>
  <si>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</si>
  <si>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</si>
  <si>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</si>
  <si>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</si>
  <si>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</si>
  <si>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</si>
  <si>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</si>
  <si>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</si>
  <si>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</si>
  <si>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</si>
  <si>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</si>
  <si>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</si>
  <si>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</si>
  <si>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</si>
  <si>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</si>
  <si>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</si>
  <si>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</si>
  <si>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</si>
  <si>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</si>
  <si>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</si>
  <si>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</si>
  <si>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</si>
  <si>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</si>
  <si>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</si>
  <si>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</si>
  <si>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</si>
  <si>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</si>
  <si>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</si>
  <si>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</si>
  <si>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</si>
  <si>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</si>
  <si>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</si>
  <si>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</si>
  <si>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</si>
  <si>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</si>
  <si>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</si>
  <si>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</si>
  <si>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</si>
  <si>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</si>
  <si>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</si>
  <si>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</si>
  <si>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</si>
  <si>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</si>
  <si>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</si>
  <si>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</si>
  <si>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</si>
  <si>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</si>
  <si>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</si>
  <si>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</si>
  <si>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</si>
  <si>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</si>
  <si>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</si>
  <si>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</si>
  <si>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</si>
  <si>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</si>
  <si>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</si>
  <si>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</si>
  <si>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</si>
  <si>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</si>
  <si>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</si>
  <si>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</si>
  <si>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</si>
  <si>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</si>
  <si>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</si>
  <si>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</si>
  <si>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</si>
  <si>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</si>
  <si>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</si>
  <si>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</si>
  <si>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</si>
  <si>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</si>
  <si>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</si>
  <si>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</si>
  <si>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</si>
  <si>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</si>
  <si>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</si>
  <si>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</si>
  <si>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</si>
  <si>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</si>
  <si>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</si>
  <si>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</si>
  <si>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</si>
  <si>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</si>
  <si>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</si>
  <si>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</si>
  <si>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</si>
  <si>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</si>
  <si>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</si>
  <si>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</si>
  <si>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</si>
  <si>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</si>
  <si>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</si>
  <si>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</si>
  <si>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</si>
  <si>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</si>
  <si>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</si>
  <si>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</si>
  <si>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</si>
  <si>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</si>
  <si>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</si>
  <si>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</si>
  <si>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</si>
  <si>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</si>
  <si>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</si>
  <si>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</si>
  <si>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</si>
  <si>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</si>
  <si>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</si>
  <si>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</si>
  <si>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</si>
  <si>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</si>
  <si>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</si>
  <si>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</si>
  <si>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</si>
  <si>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</si>
  <si>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</si>
  <si>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</si>
  <si>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</si>
  <si>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</si>
  <si>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</si>
  <si>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</si>
  <si>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</si>
  <si>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</si>
  <si>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</si>
  <si>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</si>
  <si>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</si>
  <si>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</si>
  <si>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</si>
  <si>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</si>
  <si>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</si>
  <si>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</si>
  <si>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</si>
  <si>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</si>
  <si>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</si>
  <si>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</si>
  <si>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</si>
  <si>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</si>
  <si>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</si>
  <si>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</si>
  <si>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</si>
  <si>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</si>
  <si>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</si>
  <si>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</si>
  <si>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</si>
  <si>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</si>
  <si>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</si>
  <si>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</si>
  <si>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</si>
  <si>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</si>
  <si>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</si>
  <si>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</si>
  <si>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</si>
  <si>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</si>
  <si>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</si>
  <si>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</si>
  <si>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</si>
  <si>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</si>
  <si>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</si>
  <si>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</si>
  <si>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</si>
  <si>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</si>
  <si>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</si>
  <si>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</si>
  <si>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</si>
  <si>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</si>
  <si>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</si>
  <si>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</si>
  <si>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</si>
  <si>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</si>
  <si>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</si>
  <si>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</si>
  <si>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</si>
  <si>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</si>
  <si>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</si>
  <si>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</si>
  <si>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</si>
  <si>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</si>
  <si>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</si>
  <si>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</si>
  <si>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</si>
  <si>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</si>
  <si>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</si>
  <si>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</si>
  <si>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</si>
  <si>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</si>
  <si>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</si>
  <si>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</si>
  <si>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</si>
  <si>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</si>
  <si>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</si>
  <si>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</si>
  <si>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</si>
  <si>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</si>
  <si>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</si>
  <si>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</si>
  <si>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</si>
  <si>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</si>
  <si>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</si>
  <si>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</si>
  <si>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</si>
  <si>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</si>
  <si>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</si>
  <si>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</si>
  <si>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</si>
  <si>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</si>
  <si>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</si>
  <si>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</si>
  <si>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</si>
  <si>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</si>
  <si>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</si>
  <si>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</si>
  <si>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</si>
  <si>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</si>
  <si>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</si>
  <si>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</si>
  <si>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</si>
  <si>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</si>
  <si>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</si>
  <si>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</si>
  <si>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</si>
  <si>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</si>
  <si>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</si>
  <si>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</si>
  <si>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</si>
  <si>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</si>
  <si>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</si>
  <si>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</si>
  <si>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</si>
  <si>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</si>
  <si>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</si>
  <si>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</si>
  <si>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</si>
  <si>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</si>
  <si>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</si>
  <si>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</si>
  <si>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</si>
  <si>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</si>
  <si>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</si>
  <si>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</si>
  <si>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</si>
  <si>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</si>
  <si>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</si>
  <si>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</si>
  <si>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</si>
  <si>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</si>
  <si>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</si>
  <si>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</si>
  <si>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</si>
  <si>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</si>
  <si>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</si>
  <si>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</si>
  <si>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</si>
  <si>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</si>
  <si>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</si>
  <si>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</si>
  <si>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</si>
  <si>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</si>
  <si>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</si>
  <si>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</si>
  <si>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</si>
  <si>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</si>
  <si>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</si>
  <si>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</si>
  <si>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</si>
  <si>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</si>
  <si>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</si>
  <si>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</si>
  <si>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</si>
  <si>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</si>
  <si>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</si>
  <si>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</si>
  <si>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</si>
  <si>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</si>
  <si>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</si>
  <si>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</si>
  <si>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</si>
  <si>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</si>
  <si>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</si>
  <si>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</si>
  <si>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</si>
  <si>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</si>
  <si>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</si>
  <si>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</si>
  <si>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</si>
  <si>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</si>
  <si>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</si>
  <si>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</si>
  <si>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</si>
  <si>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</si>
  <si>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</si>
  <si>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</si>
  <si>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</si>
  <si>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</si>
  <si>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</si>
  <si>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</si>
  <si>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</si>
  <si>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</si>
  <si>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</si>
  <si>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</si>
  <si>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</si>
  <si>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</si>
  <si>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</si>
  <si>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</si>
  <si>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</si>
  <si>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</si>
  <si>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</si>
  <si>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</si>
  <si>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</si>
  <si>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</si>
  <si>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</si>
  <si>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</si>
  <si>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</si>
  <si>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</si>
  <si>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</si>
  <si>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</si>
  <si>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</si>
  <si>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</si>
  <si>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</si>
  <si>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</si>
  <si>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</si>
  <si>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</si>
  <si>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</si>
  <si>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</si>
  <si>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</si>
  <si>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</si>
  <si>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</si>
  <si>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</si>
  <si>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</si>
  <si>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</si>
  <si>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</si>
  <si>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</si>
  <si>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</si>
  <si>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</si>
  <si>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</si>
  <si>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</si>
  <si>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</si>
  <si>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</si>
  <si>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</si>
  <si>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</si>
  <si>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</si>
  <si>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</si>
  <si>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</si>
  <si>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</si>
  <si>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</si>
  <si>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</si>
  <si>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</si>
  <si>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</si>
  <si>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</si>
  <si>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</si>
  <si>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</si>
  <si>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</si>
  <si>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</si>
  <si>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</si>
  <si>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</si>
  <si>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</si>
  <si>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</si>
  <si>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</si>
  <si>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</si>
  <si>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</si>
  <si>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</si>
  <si>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</si>
  <si>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</si>
  <si>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</si>
  <si>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</si>
  <si>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</si>
  <si>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</si>
  <si>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</si>
  <si>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</si>
  <si>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</si>
  <si>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</si>
  <si>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</si>
  <si>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</si>
  <si>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</si>
  <si>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</si>
  <si>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</si>
  <si>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</si>
  <si>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</si>
  <si>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</si>
  <si>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</si>
  <si>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</si>
  <si>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</si>
  <si>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</si>
  <si>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</si>
  <si>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</si>
  <si>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</si>
  <si>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</si>
  <si>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</si>
  <si>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</si>
  <si>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</si>
  <si>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</si>
  <si>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</si>
  <si>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</si>
  <si>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</si>
  <si>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</si>
  <si>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</si>
  <si>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</si>
  <si>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</si>
  <si>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</si>
  <si>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</si>
  <si>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</si>
  <si>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</si>
  <si>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</si>
  <si>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</si>
  <si>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</si>
  <si>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</si>
  <si>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</si>
  <si>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</si>
  <si>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</si>
  <si>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</si>
  <si>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</si>
  <si>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</si>
  <si>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</si>
  <si>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</si>
  <si>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</si>
  <si>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</si>
  <si>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</si>
  <si>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</si>
  <si>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</si>
  <si>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</si>
  <si>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</si>
  <si>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</si>
  <si>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</si>
  <si>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</si>
  <si>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</si>
  <si>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</si>
  <si>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</si>
  <si>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</si>
  <si>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</si>
  <si>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</si>
  <si>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</si>
  <si>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</si>
  <si>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</si>
  <si>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</si>
  <si>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</si>
  <si>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</si>
  <si>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</si>
  <si>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</si>
  <si>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</si>
  <si>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</si>
  <si>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</si>
  <si>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</si>
  <si>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</si>
  <si>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</si>
  <si>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</si>
  <si>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</si>
  <si>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</si>
  <si>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</si>
  <si>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</si>
  <si>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</si>
  <si>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</si>
  <si>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</si>
  <si>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</si>
  <si>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</si>
  <si>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</si>
  <si>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</si>
  <si>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</si>
  <si>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</si>
  <si>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</si>
  <si>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</si>
  <si>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</si>
  <si>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</si>
  <si>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</si>
  <si>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</si>
  <si>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</si>
  <si>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</si>
  <si>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</si>
  <si>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</si>
  <si>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</si>
  <si>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</si>
  <si>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</si>
  <si>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</si>
  <si>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</si>
  <si>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</si>
  <si>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</si>
  <si>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</si>
  <si>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</si>
  <si>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</si>
  <si>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</si>
  <si>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</si>
  <si>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</si>
  <si>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</si>
  <si>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</si>
  <si>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</si>
  <si>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</si>
  <si>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</si>
  <si>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</si>
  <si>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</si>
  <si>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</si>
  <si>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</si>
  <si>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</si>
  <si>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</si>
  <si>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</si>
  <si>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</si>
  <si>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</si>
  <si>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</si>
  <si>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</si>
  <si>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</si>
  <si>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</si>
  <si>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</si>
  <si>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</si>
  <si>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</si>
  <si>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</si>
  <si>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</si>
  <si>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</si>
  <si>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</si>
  <si>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</si>
  <si>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</si>
  <si>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</si>
  <si>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</si>
  <si>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</si>
  <si>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</si>
  <si>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</si>
  <si>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</si>
  <si>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</si>
  <si>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</si>
  <si>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</si>
  <si>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</si>
  <si>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</si>
  <si>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</si>
  <si>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</si>
  <si>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</si>
  <si>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</si>
  <si>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</si>
  <si>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</si>
  <si>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</si>
  <si>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</si>
  <si>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</si>
  <si>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</si>
  <si>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</si>
  <si>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</si>
  <si>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</si>
  <si>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</si>
  <si>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</si>
  <si>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</si>
  <si>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</si>
  <si>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</si>
  <si>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</si>
  <si>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</si>
  <si>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</si>
  <si>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</si>
  <si>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</si>
  <si>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</si>
  <si>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</si>
  <si>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</si>
  <si>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</si>
  <si>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</si>
  <si>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</si>
  <si>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</si>
  <si>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</si>
  <si>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</si>
  <si>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</si>
  <si>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</si>
  <si>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</si>
  <si>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</si>
  <si>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</si>
  <si>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</si>
  <si>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</si>
  <si>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</si>
  <si>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</si>
  <si>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</si>
  <si>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</si>
  <si>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</si>
  <si>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</si>
  <si>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</si>
  <si>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</si>
  <si>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</si>
  <si>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</si>
  <si>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</si>
  <si>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</si>
  <si>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</si>
  <si>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</si>
  <si>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</si>
  <si>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</si>
  <si>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</si>
  <si>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</si>
  <si>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</si>
  <si>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</si>
  <si>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</si>
  <si>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</si>
  <si>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</si>
  <si>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</si>
  <si>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</si>
  <si>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</si>
  <si>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</si>
  <si>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</si>
  <si>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</si>
  <si>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</si>
  <si>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</si>
  <si>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</si>
  <si>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</si>
  <si>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</si>
  <si>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</si>
  <si>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</si>
  <si>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</si>
  <si>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</si>
  <si>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</si>
  <si>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</si>
  <si>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</si>
  <si>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</si>
  <si>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</si>
  <si>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</si>
  <si>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</si>
  <si>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</si>
  <si>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</si>
  <si>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</si>
  <si>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</si>
  <si>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</si>
  <si>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</si>
  <si>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</si>
  <si>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</si>
  <si>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</si>
  <si>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</si>
  <si>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</si>
  <si>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</si>
  <si>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</si>
  <si>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</si>
  <si>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</si>
  <si>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</si>
  <si>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</si>
  <si>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</si>
  <si>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</si>
  <si>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</si>
  <si>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</si>
  <si>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</si>
  <si>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</si>
  <si>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</si>
  <si>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</si>
  <si>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</si>
  <si>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</si>
  <si>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</si>
  <si>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</si>
  <si>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</si>
  <si>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</si>
  <si>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</si>
  <si>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</si>
  <si>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</si>
  <si>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</si>
  <si>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</si>
  <si>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</si>
  <si>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</si>
  <si>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</si>
  <si>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</si>
  <si>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</si>
  <si>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</si>
  <si>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</si>
  <si>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</si>
  <si>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</si>
  <si>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</si>
  <si>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</si>
  <si>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</si>
  <si>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</si>
  <si>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</si>
  <si>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</si>
  <si>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</si>
  <si>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</si>
  <si>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</si>
  <si>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</si>
  <si>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</si>
  <si>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</si>
  <si>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</si>
  <si>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</si>
  <si>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</si>
  <si>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</si>
  <si>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</si>
  <si>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</si>
  <si>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</si>
  <si>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</si>
  <si>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</si>
  <si>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</si>
  <si>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</si>
  <si>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</si>
  <si>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</si>
  <si>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</si>
  <si>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</si>
  <si>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</si>
  <si>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</si>
  <si>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</si>
  <si>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</si>
  <si>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</si>
  <si>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</si>
  <si>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</si>
  <si>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</si>
  <si>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</si>
  <si>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</si>
  <si>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</si>
  <si>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</si>
  <si>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</si>
  <si>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</si>
  <si>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</si>
  <si>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</si>
  <si>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</si>
  <si>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</si>
  <si>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</si>
  <si>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</si>
  <si>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</si>
  <si>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</si>
  <si>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</si>
  <si>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</si>
  <si>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</si>
  <si>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</si>
  <si>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</si>
  <si>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</si>
  <si>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</si>
  <si>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</si>
  <si>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</si>
  <si>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</si>
  <si>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</si>
  <si>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</si>
  <si>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</si>
  <si>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</si>
  <si>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</si>
  <si>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</si>
  <si>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</si>
  <si>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</si>
  <si>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</si>
  <si>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</si>
  <si>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</si>
  <si>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</si>
  <si>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</si>
  <si>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</si>
  <si>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</si>
  <si>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</si>
  <si>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</si>
  <si>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</si>
  <si>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</si>
  <si>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</si>
  <si>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</si>
  <si>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</si>
  <si>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</si>
  <si>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</si>
  <si>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</si>
  <si>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</si>
  <si>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</si>
  <si>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</si>
  <si>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</si>
  <si>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</si>
  <si>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</si>
  <si>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</si>
  <si>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</si>
  <si>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</si>
  <si>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</si>
  <si>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</si>
  <si>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</si>
  <si>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</si>
  <si>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</si>
  <si>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</si>
  <si>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</si>
  <si>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</si>
  <si>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</si>
  <si>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</si>
  <si>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</si>
  <si>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</si>
  <si>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</si>
  <si>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</si>
  <si>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</si>
  <si>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</si>
  <si>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</si>
  <si>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</si>
  <si>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</si>
  <si>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</si>
  <si>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</si>
  <si>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</si>
  <si>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</si>
  <si>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</si>
  <si>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</si>
  <si>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</si>
  <si>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</si>
  <si>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</si>
  <si>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</si>
  <si>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</si>
  <si>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</si>
  <si>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</si>
  <si>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</si>
  <si>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</si>
  <si>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</si>
  <si>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</si>
  <si>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</si>
  <si>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</si>
  <si>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</si>
  <si>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</si>
  <si>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</si>
  <si>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</si>
  <si>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</si>
  <si>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</si>
  <si>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</si>
  <si>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</si>
  <si>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</si>
  <si>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</si>
  <si>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</si>
  <si>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</si>
  <si>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</si>
  <si>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</si>
  <si>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</si>
  <si>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</si>
  <si>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</si>
  <si>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</si>
  <si>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</si>
  <si>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</si>
  <si>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</si>
  <si>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</si>
  <si>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</si>
  <si>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</si>
  <si>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</si>
  <si>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</si>
  <si>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</si>
  <si>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</si>
  <si>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</si>
  <si>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</si>
  <si>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</si>
  <si>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</si>
  <si>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</si>
  <si>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</si>
  <si>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</si>
  <si>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</si>
  <si>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</si>
  <si>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</si>
  <si>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</si>
  <si>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</si>
  <si>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</si>
  <si>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</si>
  <si>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</si>
  <si>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</si>
  <si>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</si>
  <si>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</si>
  <si>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</si>
  <si>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</si>
  <si>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</si>
  <si>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</si>
  <si>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</si>
  <si>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</si>
  <si>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</si>
  <si>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</si>
  <si>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</si>
  <si>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</si>
  <si>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</si>
  <si>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</si>
  <si>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</si>
  <si>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</si>
  <si>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</si>
  <si>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</si>
  <si>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</si>
  <si>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</si>
  <si>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</si>
  <si>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</si>
  <si>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</si>
  <si>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</si>
  <si>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</si>
  <si>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</si>
  <si>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</si>
  <si>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</si>
  <si>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</si>
  <si>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</si>
  <si>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</si>
  <si>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</si>
  <si>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</si>
  <si>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</si>
  <si>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</si>
  <si>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</si>
  <si>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</si>
  <si>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</si>
  <si>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</si>
  <si>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</si>
  <si>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</si>
  <si>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</si>
  <si>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</si>
  <si>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</si>
  <si>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</si>
  <si>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</si>
  <si>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</si>
  <si>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</si>
  <si>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</si>
  <si>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</si>
  <si>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</si>
  <si>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</si>
  <si>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</si>
  <si>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</si>
  <si>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</si>
  <si>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</si>
  <si>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</si>
  <si>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</si>
  <si>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</si>
  <si>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</si>
  <si>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</si>
  <si>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</si>
  <si>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</si>
  <si>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</si>
  <si>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</si>
  <si>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</si>
  <si>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</si>
  <si>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</si>
  <si>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</si>
  <si>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</si>
  <si>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</si>
  <si>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</si>
  <si>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</si>
  <si>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</si>
  <si>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</si>
  <si>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</si>
  <si>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</si>
  <si>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</si>
  <si>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</si>
  <si>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</si>
  <si>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</si>
  <si>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</si>
  <si>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</si>
  <si>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</si>
  <si>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</si>
  <si>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</si>
  <si>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</si>
  <si>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</si>
  <si>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</si>
  <si>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</si>
  <si>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</si>
  <si>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</si>
  <si>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</si>
  <si>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</si>
  <si>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</si>
  <si>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</si>
  <si>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</si>
  <si>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</si>
  <si>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</si>
  <si>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</si>
  <si>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</si>
  <si>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</si>
  <si>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</si>
  <si>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</si>
  <si>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</si>
  <si>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</si>
  <si>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</si>
  <si>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</si>
  <si>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</si>
  <si>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</si>
  <si>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</si>
  <si>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</si>
  <si>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</si>
  <si>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</si>
  <si>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</si>
  <si>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</si>
  <si>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</si>
  <si>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</si>
  <si>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</si>
  <si>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</si>
  <si>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</si>
  <si>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</si>
  <si>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</si>
  <si>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</si>
  <si>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</si>
  <si>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</si>
  <si>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</si>
  <si>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</si>
  <si>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</si>
  <si>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</si>
  <si>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</si>
  <si>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</si>
  <si>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</si>
  <si>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</si>
  <si>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</si>
  <si>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</si>
  <si>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</si>
  <si>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</si>
  <si>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</si>
  <si>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</si>
  <si>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</si>
  <si>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</si>
  <si>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</si>
  <si>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</si>
  <si>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</si>
  <si>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</si>
  <si>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</si>
  <si>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</si>
  <si>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</si>
  <si>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</si>
  <si>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</si>
  <si>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</si>
  <si>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</si>
  <si>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</si>
  <si>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</si>
  <si>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</si>
  <si>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</si>
  <si>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</si>
  <si>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</si>
  <si>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</si>
  <si>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</si>
  <si>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</si>
  <si>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</si>
  <si>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</si>
  <si>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</si>
  <si>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</si>
  <si>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</si>
  <si>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</si>
  <si>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</si>
  <si>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</si>
  <si>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</si>
  <si>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</si>
  <si>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</si>
  <si>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</si>
  <si>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</si>
  <si>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</si>
  <si>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</si>
  <si>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</si>
  <si>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</si>
  <si>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</si>
  <si>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</si>
  <si>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</si>
  <si>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</si>
  <si>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</si>
  <si>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</si>
  <si>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</si>
  <si>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</si>
  <si>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</si>
  <si>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</si>
  <si>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</si>
  <si>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</si>
  <si>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</si>
  <si>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</si>
  <si>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</si>
  <si>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</si>
  <si>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</si>
  <si>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</si>
  <si>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</si>
  <si>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</si>
  <si>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</si>
  <si>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</si>
  <si>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</si>
  <si>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</si>
  <si>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</si>
  <si>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</si>
  <si>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</si>
  <si>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</si>
  <si>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</si>
  <si>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</si>
  <si>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</si>
  <si>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</si>
  <si>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</si>
  <si>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</si>
  <si>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</si>
  <si>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</si>
  <si>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</si>
  <si>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</si>
  <si>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</si>
  <si>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</si>
  <si>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</si>
  <si>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</si>
  <si>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</si>
  <si>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</si>
  <si>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</si>
  <si>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</si>
  <si>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</si>
  <si>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</si>
  <si>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</si>
  <si>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</si>
  <si>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</si>
  <si>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</si>
  <si>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</si>
  <si>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</si>
  <si>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</si>
  <si>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</si>
  <si>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</si>
  <si>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</si>
  <si>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</si>
  <si>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</si>
  <si>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</si>
  <si>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</si>
  <si>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</si>
  <si>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</si>
  <si>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</si>
  <si>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</si>
  <si>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</si>
  <si>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</si>
  <si>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</si>
  <si>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</si>
  <si>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</si>
  <si>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</si>
  <si>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</si>
  <si>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</si>
  <si>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</si>
  <si>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</si>
  <si>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</si>
  <si>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</si>
  <si>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</si>
  <si>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</si>
  <si>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</si>
  <si>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</si>
  <si>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</si>
  <si>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</si>
  <si>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</si>
  <si>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</si>
  <si>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</si>
  <si>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</si>
  <si>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</si>
  <si>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</si>
  <si>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</si>
  <si>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</si>
  <si>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</si>
  <si>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</si>
  <si>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</si>
  <si>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</si>
  <si>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</si>
  <si>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</si>
  <si>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</si>
  <si>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</si>
  <si>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</si>
  <si>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</si>
  <si>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</si>
  <si>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</si>
  <si>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</si>
  <si>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</si>
  <si>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</si>
  <si>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</si>
  <si>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</si>
  <si>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</si>
  <si>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</si>
  <si>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</si>
  <si>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</si>
  <si>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</si>
  <si>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</si>
  <si>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</si>
  <si>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</si>
  <si>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</si>
  <si>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</si>
  <si>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</si>
  <si>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</si>
  <si>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</si>
  <si>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</si>
  <si>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</si>
  <si>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</si>
  <si>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</si>
  <si>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</si>
  <si>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</si>
  <si>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</si>
  <si>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</si>
  <si>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</si>
  <si>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</si>
  <si>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</si>
  <si>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</si>
  <si>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</si>
  <si>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</si>
  <si>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</si>
  <si>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</si>
  <si>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</si>
  <si>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</si>
  <si>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</si>
  <si>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</si>
  <si>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</si>
  <si>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</si>
  <si>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</si>
  <si>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</si>
  <si>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</si>
  <si>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</si>
  <si>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</si>
  <si>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</si>
  <si>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</si>
  <si>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</si>
  <si>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</si>
  <si>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</si>
  <si>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</si>
  <si>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</si>
  <si>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</si>
  <si>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</si>
  <si>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</si>
  <si>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</si>
  <si>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</si>
  <si>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</si>
  <si>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</si>
  <si>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</si>
  <si>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</si>
  <si>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</si>
  <si>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</si>
  <si>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</si>
  <si>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</si>
  <si>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</si>
  <si>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</si>
  <si>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</si>
  <si>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</si>
  <si>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</si>
  <si>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</si>
  <si>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</si>
  <si>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</si>
  <si>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</si>
  <si>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</si>
  <si>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</si>
  <si>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</si>
  <si>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</si>
  <si>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</si>
  <si>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</si>
  <si>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</si>
  <si>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</si>
  <si>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</si>
  <si>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</si>
  <si>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</si>
  <si>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</si>
  <si>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</si>
  <si>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</si>
  <si>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</si>
  <si>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</si>
  <si>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</si>
  <si>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</si>
  <si>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</si>
  <si>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</si>
  <si>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</si>
  <si>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</si>
  <si>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</si>
  <si>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</si>
  <si>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</si>
  <si>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</si>
  <si>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</si>
  <si>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</si>
  <si>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</si>
  <si>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</si>
  <si>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</si>
  <si>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</si>
  <si>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</si>
  <si>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</si>
  <si>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</si>
  <si>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</si>
  <si>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</si>
  <si>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</si>
  <si>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</si>
  <si>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</si>
  <si>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</si>
  <si>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</si>
  <si>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</si>
  <si>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</si>
  <si>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</si>
  <si>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</si>
  <si>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</si>
  <si>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</si>
  <si>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</si>
  <si>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</si>
  <si>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</si>
  <si>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</si>
  <si>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</si>
  <si>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</si>
  <si>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</si>
  <si>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</si>
  <si>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</si>
  <si>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</si>
  <si>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</si>
  <si>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</si>
  <si>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</si>
  <si>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</si>
  <si>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</si>
  <si>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</si>
  <si>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</si>
  <si>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</si>
  <si>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</si>
  <si>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</si>
  <si>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</si>
  <si>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</si>
  <si>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</si>
  <si>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</si>
  <si>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</si>
  <si>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</si>
  <si>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</si>
  <si>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</si>
  <si>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</si>
  <si>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</si>
  <si>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</si>
  <si>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</si>
  <si>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</si>
  <si>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</si>
  <si>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</si>
  <si>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</si>
  <si>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</si>
  <si>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</si>
  <si>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</si>
  <si>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</si>
  <si>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</si>
  <si>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</si>
  <si>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</si>
  <si>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</si>
  <si>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</si>
  <si>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</si>
  <si>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</si>
  <si>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</si>
  <si>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</si>
  <si>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</si>
  <si>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</si>
  <si>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</si>
  <si>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</si>
  <si>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</si>
  <si>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</si>
  <si>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</si>
  <si>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</si>
  <si>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</si>
  <si>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</si>
  <si>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</si>
  <si>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</si>
  <si>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</si>
  <si>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</si>
  <si>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</si>
  <si>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</si>
  <si>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</si>
  <si>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</si>
  <si>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</si>
  <si>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</si>
  <si>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</si>
  <si>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</si>
  <si>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</si>
  <si>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</si>
  <si>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</si>
  <si>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</si>
  <si>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</si>
  <si>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</si>
  <si>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</si>
  <si>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</si>
  <si>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</si>
  <si>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</si>
  <si>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</si>
  <si>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</si>
  <si>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</si>
  <si>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</si>
  <si>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</si>
  <si>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</si>
  <si>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</si>
  <si>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</si>
  <si>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</si>
  <si>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</si>
  <si>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</si>
  <si>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</si>
  <si>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</si>
  <si>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</si>
  <si>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</si>
  <si>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</si>
  <si>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</si>
  <si>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</si>
  <si>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</si>
  <si>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</si>
  <si>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</si>
  <si>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</si>
  <si>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</si>
  <si>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</si>
  <si>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</si>
  <si>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</si>
  <si>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</si>
  <si>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</si>
  <si>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</si>
  <si>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</si>
  <si>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</si>
  <si>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</si>
  <si>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</si>
  <si>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</si>
  <si>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</si>
  <si>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</si>
  <si>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</si>
  <si>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</si>
  <si>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</si>
  <si>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</si>
  <si>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</si>
  <si>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</si>
  <si>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</si>
  <si>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</si>
  <si>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</si>
  <si>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</si>
  <si>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</si>
  <si>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</si>
  <si>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</si>
  <si>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</si>
  <si>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</si>
  <si>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</si>
  <si>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</si>
  <si>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</si>
  <si>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</si>
  <si>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</si>
  <si>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</si>
  <si>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</si>
  <si>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</si>
  <si>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</si>
  <si>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</si>
  <si>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</si>
  <si>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</si>
  <si>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</si>
  <si>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</si>
  <si>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</si>
  <si>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</si>
  <si>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</si>
  <si>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</si>
  <si>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</si>
  <si>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</si>
  <si>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</si>
  <si>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</si>
  <si>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</si>
  <si>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</si>
  <si>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</si>
  <si>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</si>
  <si>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</si>
  <si>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</si>
  <si>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</si>
  <si>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</si>
  <si>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</si>
  <si>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</si>
  <si>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</si>
  <si>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</si>
  <si>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</si>
  <si>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</si>
  <si>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</si>
  <si>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</si>
  <si>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</si>
  <si>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</si>
  <si>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</si>
  <si>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</si>
  <si>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</si>
  <si>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</si>
  <si>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</si>
  <si>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</si>
  <si>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</si>
  <si>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</si>
  <si>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</si>
  <si>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</si>
  <si>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</si>
  <si>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</si>
  <si>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</si>
  <si>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</si>
  <si>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</si>
  <si>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</si>
  <si>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</si>
  <si>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</si>
  <si>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</si>
  <si>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</si>
  <si>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</si>
  <si>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</si>
  <si>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</si>
  <si>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</si>
  <si>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</si>
  <si>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</si>
  <si>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</si>
  <si>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</si>
  <si>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</si>
  <si>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</si>
  <si>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</si>
  <si>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</si>
  <si>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</si>
  <si>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</si>
  <si>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</si>
  <si>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</si>
  <si>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</si>
  <si>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</si>
  <si>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</si>
  <si>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</si>
  <si>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</si>
  <si>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</si>
  <si>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</si>
  <si>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</si>
  <si>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</si>
  <si>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</si>
  <si>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</si>
  <si>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</si>
  <si>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</si>
  <si>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</si>
  <si>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</si>
  <si>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</si>
  <si>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</si>
  <si>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</si>
  <si>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</si>
  <si>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</si>
  <si>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</si>
  <si>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</si>
  <si>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</si>
  <si>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</si>
  <si>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</si>
  <si>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</si>
  <si>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</si>
  <si>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</si>
  <si>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</si>
  <si>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</si>
  <si>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</si>
  <si>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</si>
  <si>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</si>
  <si>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</si>
  <si>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</si>
  <si>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</si>
  <si>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</si>
  <si>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</si>
  <si>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</si>
  <si>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</si>
  <si>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</si>
  <si>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</si>
  <si>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</si>
  <si>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</si>
  <si>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</si>
  <si>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</si>
  <si>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</si>
  <si>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</si>
  <si>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</si>
  <si>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</si>
  <si>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</si>
  <si>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</si>
  <si>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</si>
  <si>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</si>
  <si>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</si>
  <si>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</si>
  <si>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</si>
  <si>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</si>
  <si>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</si>
  <si>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</si>
  <si>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</si>
  <si>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</si>
  <si>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</si>
  <si>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</si>
  <si>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</si>
  <si>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</si>
  <si>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</si>
  <si>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</si>
  <si>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</si>
  <si>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</si>
  <si>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</si>
  <si>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</si>
  <si>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</si>
  <si>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</si>
  <si>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</si>
  <si>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</si>
  <si>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</si>
  <si>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</si>
  <si>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</si>
  <si>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</si>
  <si>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</si>
  <si>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</si>
  <si>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</si>
  <si>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</si>
  <si>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</si>
  <si>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</si>
  <si>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</si>
  <si>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</si>
  <si>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</si>
  <si>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</si>
  <si>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</si>
  <si>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</si>
  <si>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</si>
  <si>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</si>
  <si>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</si>
  <si>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</si>
  <si>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</si>
  <si>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</si>
  <si>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</si>
  <si>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</si>
  <si>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</si>
  <si>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</si>
  <si>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</si>
  <si>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</si>
  <si>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</si>
  <si>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</si>
  <si>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</si>
  <si>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</si>
  <si>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</si>
  <si>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</si>
  <si>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</si>
  <si>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</si>
  <si>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</si>
  <si>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</si>
  <si>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</si>
  <si>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</si>
  <si>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</si>
  <si>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</si>
  <si>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</si>
  <si>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</si>
  <si>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</si>
  <si>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</si>
  <si>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</si>
  <si>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</si>
  <si>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</si>
  <si>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</si>
  <si>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</si>
  <si>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</si>
  <si>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</si>
  <si>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</si>
  <si>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</si>
  <si>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</si>
  <si>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</si>
  <si>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</si>
  <si>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</si>
  <si>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</si>
  <si>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</si>
  <si>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</si>
  <si>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</si>
  <si>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</si>
  <si>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</si>
  <si>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</si>
  <si>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</si>
  <si>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</si>
  <si>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</si>
  <si>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</si>
  <si>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</si>
  <si>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</si>
  <si>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</si>
  <si>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</si>
  <si>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</si>
  <si>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</si>
  <si>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</si>
  <si>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</si>
  <si>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</si>
  <si>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</si>
  <si>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</si>
  <si>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</si>
  <si>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</si>
  <si>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</si>
  <si>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</si>
  <si>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</si>
  <si>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</si>
  <si>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</si>
  <si>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</si>
  <si>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</si>
  <si>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</si>
  <si>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</si>
  <si>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</si>
  <si>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</si>
  <si>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</si>
  <si>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</si>
  <si>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</si>
  <si>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</si>
  <si>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</si>
  <si>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</si>
  <si>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</si>
  <si>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</si>
  <si>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</si>
  <si>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</si>
  <si>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</si>
  <si>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</si>
  <si>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</si>
  <si>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</si>
  <si>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</si>
  <si>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</si>
  <si>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</si>
  <si>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</si>
  <si>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</si>
  <si>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</si>
  <si>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</si>
  <si>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</si>
  <si>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</si>
  <si>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</si>
  <si>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</si>
  <si>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</si>
  <si>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</si>
  <si>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</si>
  <si>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</si>
  <si>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</si>
  <si>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</si>
  <si>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</si>
  <si>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</si>
  <si>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</si>
  <si>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</si>
  <si>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</si>
  <si>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</si>
  <si>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</si>
  <si>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</si>
  <si>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</si>
  <si>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</si>
  <si>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</si>
  <si>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</si>
  <si>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</si>
  <si>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</si>
  <si>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</si>
  <si>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</si>
  <si>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</si>
  <si>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</si>
  <si>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</si>
  <si>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</si>
  <si>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</si>
  <si>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</si>
  <si>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</si>
  <si>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</si>
  <si>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</si>
  <si>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</si>
  <si>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</si>
  <si>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</si>
  <si>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</si>
  <si>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</si>
  <si>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</si>
  <si>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</si>
  <si>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</si>
  <si>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</si>
  <si>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</si>
  <si>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</si>
  <si>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</si>
  <si>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</si>
  <si>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</si>
  <si>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</si>
  <si>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</si>
  <si>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</si>
  <si>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</si>
  <si>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</si>
  <si>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</si>
  <si>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</si>
  <si>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</si>
  <si>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</si>
  <si>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</si>
  <si>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</si>
  <si>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</si>
  <si>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</si>
  <si>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</si>
  <si>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</si>
  <si>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</si>
  <si>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</si>
  <si>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</si>
  <si>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</si>
  <si>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</si>
  <si>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</si>
  <si>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</si>
  <si>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</si>
  <si>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</si>
  <si>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</si>
  <si>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</si>
  <si>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</si>
  <si>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</si>
  <si>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</si>
  <si>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</si>
  <si>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</si>
  <si>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</si>
  <si>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</si>
  <si>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</si>
  <si>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</si>
  <si>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</si>
  <si>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</si>
  <si>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</si>
  <si>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</si>
  <si>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</si>
  <si>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</si>
  <si>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</si>
  <si>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</si>
  <si>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</si>
  <si>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</si>
  <si>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</si>
  <si>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</si>
  <si>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</si>
  <si>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</si>
  <si>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</si>
  <si>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</si>
  <si>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</si>
  <si>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</si>
  <si>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</si>
  <si>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</si>
  <si>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</si>
  <si>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</si>
  <si>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</si>
  <si>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</si>
  <si>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</si>
  <si>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</si>
  <si>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</si>
  <si>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</si>
  <si>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</si>
  <si>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</si>
  <si>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</si>
  <si>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</si>
  <si>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</si>
  <si>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</si>
  <si>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</si>
  <si>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</si>
  <si>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</si>
  <si>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</si>
  <si>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</si>
  <si>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</si>
  <si>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</si>
  <si>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</si>
  <si>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</si>
  <si>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</si>
  <si>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</si>
  <si>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</si>
  <si>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</si>
  <si>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</si>
  <si>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</si>
  <si>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</si>
  <si>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</si>
  <si>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</si>
  <si>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</si>
  <si>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</si>
  <si>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</si>
  <si>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</si>
  <si>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</si>
  <si>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</si>
  <si>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</si>
  <si>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</si>
  <si>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</si>
  <si>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</si>
  <si>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</si>
  <si>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</si>
  <si>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</si>
  <si>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</si>
  <si>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</si>
  <si>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</si>
  <si>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</si>
  <si>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</si>
  <si>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</si>
  <si>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</si>
  <si>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</si>
  <si>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</si>
  <si>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</si>
  <si>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</si>
  <si>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</si>
  <si>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</si>
  <si>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</si>
  <si>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</si>
  <si>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</si>
  <si>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</si>
  <si>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</si>
  <si>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</si>
  <si>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</si>
  <si>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</si>
  <si>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</si>
  <si>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</si>
  <si>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</si>
  <si>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</si>
  <si>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</si>
  <si>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</si>
  <si>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</si>
  <si>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</si>
  <si>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</si>
  <si>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</si>
  <si>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</si>
  <si>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</si>
  <si>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</si>
  <si>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</si>
  <si>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</si>
  <si>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</si>
  <si>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</si>
  <si>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</si>
  <si>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</si>
  <si>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</si>
  <si>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</si>
  <si>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</si>
  <si>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</si>
  <si>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</si>
  <si>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</si>
  <si>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</si>
  <si>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</si>
  <si>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</si>
  <si>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</si>
  <si>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</si>
  <si>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</si>
  <si>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</si>
  <si>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</si>
  <si>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</si>
  <si>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</si>
  <si>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</si>
  <si>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</si>
  <si>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</si>
  <si>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</si>
  <si>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</si>
  <si>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</si>
  <si>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</si>
  <si>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</si>
  <si>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</si>
  <si>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</si>
  <si>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</si>
  <si>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</si>
  <si>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</si>
  <si>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</si>
  <si>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</si>
  <si>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</si>
  <si>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</si>
  <si>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</si>
  <si>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</si>
  <si>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</si>
  <si>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</si>
  <si>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</si>
  <si>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</si>
  <si>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</si>
  <si>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</si>
  <si>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</si>
  <si>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</si>
  <si>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</si>
  <si>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</si>
  <si>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</si>
  <si>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</si>
  <si>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</si>
  <si>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</si>
  <si>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</si>
  <si>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</si>
  <si>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</si>
  <si>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</si>
  <si>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</si>
  <si>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</si>
  <si>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</si>
  <si>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</si>
  <si>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</si>
  <si>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</si>
  <si>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</si>
  <si>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</si>
  <si>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</si>
  <si>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</si>
  <si>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</si>
  <si>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</si>
  <si>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</si>
  <si>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</si>
  <si>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</si>
  <si>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</si>
  <si>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</si>
  <si>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</si>
  <si>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</si>
  <si>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</si>
  <si>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</si>
  <si>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</si>
  <si>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</si>
  <si>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</si>
  <si>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</si>
  <si>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</si>
  <si>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</si>
  <si>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</si>
  <si>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</si>
  <si>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</si>
  <si>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</si>
  <si>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</si>
  <si>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</si>
  <si>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</si>
  <si>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</si>
  <si>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</si>
  <si>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</si>
  <si>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</si>
  <si>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</si>
  <si>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</si>
  <si>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</si>
  <si>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</si>
  <si>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</si>
  <si>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</si>
  <si>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</si>
  <si>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</si>
  <si>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</si>
  <si>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</si>
  <si>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</si>
  <si>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</si>
  <si>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</si>
  <si>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</si>
  <si>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</si>
  <si>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</si>
  <si>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</si>
  <si>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</si>
  <si>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</si>
  <si>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</si>
  <si>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</si>
  <si>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</si>
  <si>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</si>
  <si>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</si>
  <si>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</si>
  <si>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</si>
  <si>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</si>
  <si>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</si>
  <si>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</si>
  <si>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</si>
  <si>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</si>
  <si>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</si>
  <si>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</si>
  <si>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</si>
  <si>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</si>
  <si>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</si>
  <si>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</si>
  <si>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</si>
  <si>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</si>
  <si>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</si>
  <si>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</si>
  <si>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</si>
  <si>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</si>
  <si>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</si>
  <si>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</si>
  <si>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</si>
  <si>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</si>
  <si>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</si>
  <si>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</si>
  <si>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</si>
  <si>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</si>
  <si>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</si>
  <si>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</si>
  <si>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</si>
  <si>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</si>
  <si>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</si>
  <si>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</si>
  <si>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</si>
  <si>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</si>
  <si>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</si>
  <si>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</si>
  <si>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</si>
  <si>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</si>
  <si>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</si>
  <si>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</si>
  <si>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</si>
  <si>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</si>
  <si>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</si>
  <si>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</si>
  <si>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</si>
  <si>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</si>
  <si>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</si>
  <si>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</si>
  <si>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</si>
  <si>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</si>
  <si>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</si>
  <si>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</si>
  <si>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</si>
  <si>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</si>
  <si>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</si>
  <si>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</si>
  <si>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</si>
  <si>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</si>
  <si>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</si>
  <si>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</si>
  <si>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</si>
  <si>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</si>
  <si>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</si>
  <si>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</si>
  <si>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</si>
  <si>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</si>
  <si>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</si>
  <si>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</si>
  <si>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</si>
  <si>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</si>
  <si>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</si>
  <si>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</si>
  <si>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</si>
  <si>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</si>
  <si>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</si>
  <si>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</si>
  <si>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</si>
  <si>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</si>
  <si>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</si>
  <si>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</si>
  <si>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</si>
  <si>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</si>
  <si>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</si>
  <si>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</si>
  <si>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</si>
  <si>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</si>
  <si>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</si>
  <si>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</si>
  <si>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</si>
  <si>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</si>
  <si>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</si>
  <si>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</si>
  <si>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</si>
  <si>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</si>
  <si>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</si>
  <si>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</si>
  <si>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</si>
  <si>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</si>
  <si>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</si>
  <si>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</si>
  <si>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</si>
  <si>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</si>
  <si>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</si>
  <si>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</si>
  <si>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</si>
  <si>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</si>
  <si>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</si>
  <si>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</si>
  <si>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</si>
  <si>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</si>
  <si>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</si>
  <si>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</si>
  <si>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</si>
  <si>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</si>
  <si>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</si>
  <si>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</si>
  <si>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</si>
  <si>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</si>
  <si>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</si>
  <si>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</si>
  <si>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</si>
  <si>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</si>
  <si>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</si>
  <si>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</si>
  <si>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</si>
  <si>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</si>
  <si>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</si>
  <si>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</si>
  <si>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</si>
  <si>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</si>
  <si>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</si>
  <si>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</si>
  <si>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</si>
  <si>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</si>
  <si>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</si>
  <si>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</si>
  <si>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</si>
  <si>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</si>
  <si>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</si>
  <si>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</si>
  <si>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</si>
  <si>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</si>
  <si>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</si>
  <si>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</si>
  <si>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</si>
  <si>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</si>
  <si>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</si>
  <si>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</si>
  <si>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</si>
  <si>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</si>
  <si>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</si>
  <si>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</si>
  <si>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</si>
  <si>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</si>
  <si>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</si>
  <si>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</si>
  <si>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</si>
  <si>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</si>
  <si>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</si>
  <si>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</si>
  <si>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</si>
  <si>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</si>
  <si>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</si>
  <si>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</si>
  <si>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</si>
  <si>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</si>
  <si>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</si>
  <si>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</si>
  <si>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</si>
  <si>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</si>
  <si>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</si>
  <si>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</si>
  <si>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</si>
  <si>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</si>
  <si>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</si>
  <si>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</si>
  <si>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</si>
  <si>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</si>
  <si>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</si>
  <si>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</si>
  <si>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</si>
  <si>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</si>
  <si>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</si>
  <si>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</si>
  <si>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</si>
  <si>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</si>
  <si>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</si>
  <si>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</si>
  <si>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</si>
  <si>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</si>
  <si>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</si>
  <si>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</si>
  <si>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</si>
  <si>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</si>
  <si>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</si>
  <si>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</si>
  <si>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</si>
  <si>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</si>
  <si>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</si>
  <si>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</si>
  <si>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</si>
  <si>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</si>
  <si>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</si>
  <si>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</si>
  <si>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</si>
  <si>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</si>
  <si>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</si>
  <si>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</si>
  <si>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</si>
  <si>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</si>
  <si>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</si>
  <si>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</si>
  <si>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</si>
  <si>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</si>
  <si>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</si>
  <si>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</si>
  <si>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</si>
  <si>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</si>
  <si>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</si>
  <si>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</si>
  <si>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</si>
  <si>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</si>
  <si>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</si>
  <si>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</si>
  <si>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</si>
  <si>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</si>
  <si>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</si>
  <si>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</si>
  <si>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</si>
  <si>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</si>
  <si>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</si>
  <si>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</si>
  <si>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</si>
  <si>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</si>
  <si>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</si>
  <si>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</si>
  <si>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</si>
  <si>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</si>
  <si>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</si>
  <si>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</si>
  <si>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</si>
  <si>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</si>
  <si>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</si>
  <si>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</si>
  <si>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</si>
  <si>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</si>
  <si>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</si>
  <si>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</si>
  <si>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</si>
  <si>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</si>
  <si>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</si>
  <si>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</si>
  <si>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</si>
  <si>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</si>
  <si>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</si>
  <si>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</si>
  <si>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</si>
  <si>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</si>
  <si>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</si>
  <si>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</si>
  <si>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</si>
  <si>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</si>
  <si>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</si>
  <si>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</si>
  <si>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</si>
  <si>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</si>
  <si>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</si>
  <si>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</si>
  <si>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</si>
  <si>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</si>
  <si>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</si>
  <si>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</si>
  <si>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</si>
  <si>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</si>
  <si>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</si>
  <si>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</si>
  <si>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</si>
  <si>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</si>
  <si>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</si>
  <si>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</si>
  <si>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</si>
  <si>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</si>
  <si>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</si>
  <si>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</si>
  <si>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</si>
  <si>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</si>
  <si>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</si>
  <si>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</si>
  <si>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</si>
  <si>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</si>
  <si>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</si>
  <si>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</si>
  <si>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</si>
  <si>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</si>
  <si>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</si>
  <si>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</si>
  <si>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</si>
  <si>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</si>
  <si>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</si>
  <si>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</si>
  <si>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</si>
  <si>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</si>
  <si>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</si>
  <si>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</si>
  <si>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</si>
  <si>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</si>
  <si>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</si>
  <si>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</si>
  <si>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</si>
  <si>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</si>
  <si>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</si>
  <si>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</si>
  <si>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</si>
  <si>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</si>
  <si>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</si>
  <si>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</si>
  <si>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</si>
  <si>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</si>
  <si>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</si>
  <si>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</si>
  <si>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</si>
  <si>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</si>
  <si>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</si>
  <si>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</si>
  <si>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</si>
  <si>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</si>
  <si>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</si>
  <si>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</si>
  <si>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</si>
  <si>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</si>
  <si>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</si>
  <si>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</si>
  <si>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</si>
  <si>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</si>
  <si>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</si>
  <si>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</si>
  <si>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</si>
  <si>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</si>
  <si>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</si>
  <si>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</si>
  <si>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</si>
  <si>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</si>
  <si>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</si>
  <si>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</si>
  <si>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</si>
  <si>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</si>
  <si>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</si>
  <si>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</si>
  <si>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</si>
  <si>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</si>
  <si>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</si>
  <si>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</si>
  <si>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</si>
  <si>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</si>
  <si>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</si>
  <si>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</si>
  <si>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</si>
  <si>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</si>
  <si>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</si>
  <si>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</si>
  <si>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</si>
  <si>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</si>
  <si>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</si>
  <si>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</si>
  <si>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</si>
  <si>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</si>
  <si>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</si>
  <si>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</si>
  <si>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</si>
  <si>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</si>
  <si>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</si>
  <si>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</si>
  <si>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</si>
  <si>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</si>
  <si>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</si>
  <si>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</si>
  <si>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</si>
  <si>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</si>
  <si>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</si>
  <si>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</si>
  <si>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</si>
  <si>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</si>
  <si>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</si>
  <si>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</si>
  <si>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</si>
  <si>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</si>
  <si>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</si>
  <si>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</si>
  <si>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</si>
  <si>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</si>
  <si>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</si>
  <si>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</si>
  <si>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</si>
  <si>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</si>
  <si>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</si>
  <si>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</si>
  <si>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</si>
  <si>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</si>
  <si>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</si>
  <si>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</si>
  <si>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</si>
  <si>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</si>
  <si>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</si>
  <si>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</si>
  <si>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</si>
  <si>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</si>
  <si>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</si>
  <si>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</si>
  <si>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</si>
  <si>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</si>
  <si>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</si>
  <si>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</si>
  <si>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</si>
  <si>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</si>
  <si>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</si>
  <si>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</si>
  <si>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</si>
  <si>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</si>
  <si>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</si>
  <si>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</si>
  <si>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</si>
  <si>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</si>
  <si>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</si>
  <si>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</si>
  <si>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</si>
  <si>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</si>
  <si>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</si>
  <si>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</si>
  <si>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</si>
  <si>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</si>
  <si>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</si>
  <si>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</si>
  <si>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</si>
  <si>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</si>
  <si>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</si>
  <si>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</si>
  <si>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</si>
  <si>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</si>
  <si>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</si>
  <si>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</si>
  <si>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</si>
  <si>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</si>
  <si>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</si>
  <si>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</si>
  <si>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</si>
  <si>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</si>
  <si>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</si>
  <si>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</si>
  <si>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</si>
  <si>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</si>
  <si>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</si>
  <si>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</si>
  <si>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</si>
  <si>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</si>
  <si>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</si>
  <si>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</si>
  <si>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</si>
  <si>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</si>
  <si>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</si>
  <si>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</si>
  <si>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</si>
  <si>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</si>
  <si>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</si>
  <si>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</si>
  <si>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</si>
  <si>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</si>
  <si>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</si>
  <si>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</si>
  <si>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</si>
  <si>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</si>
  <si>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</si>
  <si>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</si>
  <si>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</si>
  <si>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</si>
  <si>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</si>
  <si>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</si>
  <si>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</si>
  <si>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</si>
  <si>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</si>
  <si>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</si>
  <si>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</si>
  <si>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</si>
  <si>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</si>
  <si>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</si>
  <si>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</si>
  <si>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</si>
  <si>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</si>
  <si>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</si>
  <si>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</si>
  <si>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</si>
  <si>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</si>
  <si>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</si>
  <si>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</si>
  <si>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</si>
  <si>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</si>
  <si>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</si>
  <si>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</si>
  <si>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</si>
  <si>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</si>
  <si>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</si>
  <si>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</si>
  <si>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</si>
  <si>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</si>
  <si>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</si>
  <si>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</si>
  <si>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</si>
  <si>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</si>
  <si>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</si>
  <si>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</si>
  <si>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</si>
  <si>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</si>
  <si>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</si>
  <si>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</si>
  <si>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</si>
  <si>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</si>
  <si>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</si>
  <si>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</si>
  <si>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</si>
  <si>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</si>
  <si>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</si>
  <si>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</si>
  <si>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</si>
  <si>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</si>
  <si>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</si>
  <si>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</si>
  <si>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</si>
  <si>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</si>
  <si>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</si>
  <si>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</si>
  <si>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</si>
  <si>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</si>
  <si>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</si>
  <si>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</si>
  <si>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</si>
  <si>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</si>
  <si>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</si>
  <si>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</si>
  <si>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</si>
  <si>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</si>
  <si>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</si>
  <si>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</si>
  <si>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</si>
  <si>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</si>
  <si>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</si>
  <si>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</si>
  <si>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</si>
  <si>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</si>
  <si>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</si>
  <si>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</si>
  <si>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</si>
  <si>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</si>
  <si>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</si>
  <si>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</si>
  <si>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</si>
  <si>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</si>
  <si>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</si>
  <si>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</si>
  <si>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</si>
  <si>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</si>
  <si>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</si>
  <si>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</si>
  <si>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</si>
  <si>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</si>
  <si>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</si>
  <si>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</si>
  <si>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</si>
  <si>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</si>
  <si>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</si>
  <si>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</si>
  <si>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</si>
  <si>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</si>
  <si>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</si>
  <si>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</si>
  <si>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</si>
  <si>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</si>
  <si>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</si>
  <si>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</si>
  <si>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</si>
  <si>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</si>
  <si>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</si>
  <si>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</si>
  <si>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</si>
  <si>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</si>
  <si>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</si>
  <si>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</si>
  <si>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</si>
  <si>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</si>
  <si>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</si>
  <si>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</si>
  <si>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</si>
  <si>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</si>
  <si>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</si>
  <si>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</si>
  <si>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</si>
  <si>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</si>
  <si>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</si>
  <si>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</si>
  <si>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</si>
  <si>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</si>
  <si>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</si>
  <si>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</si>
  <si>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</si>
  <si>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</si>
  <si>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</si>
  <si>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</si>
  <si>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</si>
  <si>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</si>
  <si>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</si>
  <si>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</si>
  <si>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</si>
  <si>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</si>
  <si>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</si>
  <si>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</si>
  <si>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</si>
  <si>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</si>
  <si>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</si>
  <si>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</si>
  <si>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</si>
  <si>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</si>
  <si>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</si>
  <si>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</si>
  <si>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</si>
  <si>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</si>
  <si>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</si>
  <si>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</si>
  <si>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</si>
  <si>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</si>
  <si>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</si>
  <si>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</si>
  <si>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</si>
  <si>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</si>
  <si>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</si>
  <si>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</si>
  <si>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</si>
  <si>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</si>
  <si>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</si>
  <si>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</si>
  <si>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</si>
  <si>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</si>
  <si>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</si>
  <si>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</si>
  <si>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</si>
  <si>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</si>
  <si>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</si>
  <si>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</si>
  <si>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</si>
  <si>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</si>
  <si>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</si>
  <si>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</si>
  <si>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</si>
  <si>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</si>
  <si>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</si>
  <si>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</si>
  <si>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</si>
  <si>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</si>
  <si>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</si>
  <si>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</si>
  <si>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</si>
  <si>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</si>
  <si>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</si>
  <si>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</si>
  <si>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</si>
  <si>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</si>
  <si>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</si>
  <si>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</si>
  <si>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</si>
  <si>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</si>
  <si>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</si>
  <si>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</si>
  <si>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</si>
  <si>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</si>
  <si>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</si>
  <si>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</si>
  <si>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</si>
  <si>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</si>
  <si>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</si>
  <si>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</si>
  <si>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</si>
  <si>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</si>
  <si>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</si>
  <si>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</si>
  <si>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</si>
  <si>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</si>
  <si>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</si>
  <si>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</si>
  <si>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</si>
  <si>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</si>
  <si>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</si>
  <si>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</si>
  <si>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</si>
  <si>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</si>
  <si>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</si>
  <si>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</si>
  <si>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</si>
  <si>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</si>
  <si>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</si>
  <si>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</si>
  <si>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</si>
  <si>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</si>
  <si>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</si>
  <si>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</si>
  <si>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</si>
  <si>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</si>
  <si>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</si>
  <si>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</si>
  <si>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</si>
  <si>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</si>
  <si>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</si>
  <si>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</si>
  <si>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</si>
  <si>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</si>
  <si>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</si>
  <si>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</si>
  <si>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</si>
  <si>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</si>
  <si>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</si>
  <si>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</si>
  <si>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</si>
  <si>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</si>
  <si>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</si>
  <si>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</si>
  <si>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</si>
  <si>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</si>
  <si>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</si>
  <si>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</si>
  <si>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</si>
  <si>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</si>
  <si>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</si>
  <si>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</si>
  <si>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</si>
  <si>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</si>
  <si>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</si>
  <si>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</si>
  <si>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</si>
  <si>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</si>
  <si>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</si>
  <si>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</si>
  <si>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</si>
  <si>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</si>
  <si>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</si>
  <si>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</si>
  <si>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</si>
  <si>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</si>
  <si>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</si>
  <si>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</si>
  <si>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</si>
  <si>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</si>
  <si>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</si>
  <si>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</si>
  <si>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</si>
  <si>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</si>
  <si>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</si>
  <si>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</si>
  <si>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</si>
  <si>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</si>
  <si>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</si>
  <si>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</si>
  <si>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</si>
  <si>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</si>
  <si>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</si>
  <si>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</si>
  <si>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</si>
  <si>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</si>
  <si>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</si>
  <si>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</si>
  <si>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</si>
  <si>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</si>
  <si>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</si>
  <si>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</si>
  <si>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</si>
  <si>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</si>
  <si>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</si>
  <si>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</si>
  <si>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</si>
  <si>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</si>
  <si>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</si>
  <si>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</si>
  <si>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</si>
  <si>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</si>
  <si>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</si>
  <si>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</si>
  <si>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</si>
  <si>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</si>
  <si>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</si>
  <si>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</si>
  <si>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</si>
  <si>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</si>
  <si>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</si>
  <si>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</si>
  <si>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</si>
  <si>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</si>
  <si>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</si>
  <si>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</si>
  <si>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</si>
  <si>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</si>
  <si>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</si>
  <si>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</si>
  <si>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</si>
  <si>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</si>
  <si>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</si>
  <si>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</si>
  <si>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</si>
  <si>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</si>
  <si>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</si>
  <si>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</si>
  <si>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</si>
  <si>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</si>
  <si>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</si>
  <si>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</si>
  <si>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</si>
  <si>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</si>
  <si>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</si>
  <si>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</si>
  <si>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</si>
  <si>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</si>
  <si>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</si>
  <si>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</si>
  <si>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</si>
  <si>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</si>
  <si>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</si>
  <si>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</si>
  <si>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</si>
  <si>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</si>
  <si>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</si>
  <si>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</si>
  <si>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</si>
  <si>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</si>
  <si>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</si>
  <si>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</si>
  <si>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</si>
  <si>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</si>
  <si>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</si>
  <si>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</si>
  <si>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</si>
  <si>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</si>
  <si>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</si>
  <si>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</si>
  <si>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</si>
  <si>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</si>
  <si>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</si>
  <si>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</si>
  <si>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</si>
  <si>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</si>
  <si>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</si>
  <si>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</si>
  <si>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</si>
  <si>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</si>
  <si>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</si>
  <si>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</si>
  <si>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</si>
  <si>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</si>
  <si>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</si>
  <si>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</si>
  <si>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</si>
  <si>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</si>
  <si>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</si>
  <si>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</si>
  <si>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</si>
  <si>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</si>
  <si>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</si>
  <si>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</si>
  <si>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</si>
  <si>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</si>
  <si>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</si>
  <si>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</si>
  <si>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</si>
  <si>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</si>
  <si>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</si>
  <si>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</si>
  <si>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</si>
  <si>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</si>
  <si>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</si>
  <si>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</si>
  <si>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</si>
  <si>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</si>
  <si>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</si>
  <si>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</si>
  <si>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</si>
  <si>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</si>
  <si>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</si>
  <si>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</si>
  <si>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</si>
  <si>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</si>
  <si>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</si>
  <si>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</si>
  <si>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</si>
  <si>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</si>
  <si>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</si>
  <si>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</si>
  <si>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</si>
  <si>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</si>
  <si>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</si>
  <si>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</si>
  <si>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</si>
  <si>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</si>
  <si>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</si>
  <si>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</si>
  <si>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</si>
  <si>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</si>
  <si>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</si>
  <si>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</si>
  <si>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</si>
  <si>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</si>
  <si>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</si>
  <si>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</si>
  <si>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</si>
  <si>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</si>
  <si>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</si>
  <si>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</si>
  <si>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</si>
  <si>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</si>
  <si>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</si>
  <si>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</si>
  <si>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</si>
  <si>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</si>
  <si>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</si>
  <si>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</si>
  <si>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</si>
  <si>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</si>
  <si>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</si>
  <si>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</si>
  <si>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</si>
  <si>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</si>
  <si>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</si>
  <si>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</si>
  <si>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</si>
  <si>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</si>
  <si>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</si>
  <si>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</si>
  <si>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</si>
  <si>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</si>
  <si>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</si>
  <si>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</si>
  <si>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</si>
  <si>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</si>
  <si>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</si>
  <si>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</si>
  <si>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</si>
  <si>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</si>
  <si>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</si>
  <si>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</si>
  <si>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</si>
  <si>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</si>
  <si>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</si>
  <si>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</si>
  <si>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</si>
  <si>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</si>
  <si>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</si>
  <si>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</si>
  <si>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</si>
  <si>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</si>
  <si>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</si>
  <si>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</si>
  <si>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</si>
  <si>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</si>
  <si>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</si>
  <si>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</si>
  <si>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</si>
  <si>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</si>
  <si>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</si>
  <si>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</si>
  <si>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</si>
  <si>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</si>
  <si>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</si>
  <si>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</si>
  <si>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</si>
  <si>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</si>
  <si>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</si>
  <si>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</si>
  <si>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</si>
  <si>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</si>
  <si>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</si>
  <si>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</si>
  <si>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</si>
  <si>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</si>
  <si>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</si>
  <si>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</si>
  <si>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</si>
  <si>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</si>
  <si>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</si>
  <si>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</si>
  <si>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</si>
  <si>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</si>
  <si>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</si>
  <si>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</si>
  <si>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</si>
  <si>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</si>
  <si>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</si>
  <si>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</si>
  <si>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</si>
  <si>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</si>
  <si>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</si>
  <si>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</si>
  <si>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</si>
  <si>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</si>
  <si>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</si>
  <si>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</si>
  <si>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</si>
  <si>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</si>
  <si>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</si>
  <si>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</si>
  <si>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</si>
  <si>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</si>
  <si>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</si>
  <si>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</si>
  <si>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</si>
  <si>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</si>
  <si>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</si>
  <si>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</si>
  <si>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</si>
  <si>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</si>
  <si>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</si>
  <si>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</si>
  <si>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</si>
  <si>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</si>
  <si>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</si>
  <si>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</si>
  <si>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</si>
  <si>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</si>
  <si>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</si>
  <si>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</si>
  <si>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</si>
  <si>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</si>
  <si>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</si>
  <si>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</si>
  <si>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</si>
  <si>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</si>
  <si>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</si>
  <si>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</si>
  <si>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</si>
  <si>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</si>
  <si>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</si>
  <si>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</si>
  <si>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</si>
  <si>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</si>
  <si>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</si>
  <si>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</si>
  <si>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</si>
  <si>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</si>
  <si>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</si>
  <si>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</si>
  <si>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</si>
  <si>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</si>
  <si>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</si>
  <si>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</si>
  <si>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</si>
  <si>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</si>
  <si>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</si>
  <si>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</si>
  <si>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</si>
  <si>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</si>
  <si>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</si>
  <si>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</si>
  <si>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</si>
  <si>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</si>
  <si>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</si>
  <si>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</si>
  <si>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</si>
  <si>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</si>
  <si>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</si>
  <si>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</si>
  <si>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</si>
  <si>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</si>
  <si>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</si>
  <si>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</si>
  <si>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</si>
  <si>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</si>
  <si>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</si>
  <si>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</si>
  <si>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</si>
  <si>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</si>
  <si>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</si>
  <si>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</si>
  <si>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</si>
  <si>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</si>
  <si>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</si>
  <si>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</si>
  <si>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</si>
  <si>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</si>
  <si>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</si>
  <si>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</si>
  <si>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</si>
  <si>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</si>
  <si>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</si>
  <si>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</si>
  <si>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</si>
  <si>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</si>
  <si>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</si>
  <si>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</si>
  <si>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</si>
  <si>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</si>
  <si>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</si>
  <si>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</si>
  <si>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</si>
  <si>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</si>
  <si>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</si>
  <si>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</si>
  <si>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</si>
  <si>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</si>
  <si>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</si>
  <si>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</si>
  <si>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</si>
  <si>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</si>
  <si>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</si>
  <si>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</si>
  <si>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</si>
  <si>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</si>
  <si>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</si>
  <si>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</si>
  <si>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</si>
  <si>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</si>
  <si>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</si>
  <si>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</si>
  <si>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</si>
  <si>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</si>
  <si>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</si>
  <si>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</si>
  <si>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</si>
  <si>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</si>
  <si>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</si>
  <si>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</si>
  <si>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</si>
  <si>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</si>
  <si>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</si>
  <si>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</si>
  <si>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</si>
  <si>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</si>
  <si>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</si>
  <si>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</si>
  <si>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</si>
  <si>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</si>
  <si>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</si>
  <si>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</si>
  <si>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</si>
  <si>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</si>
  <si>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</si>
  <si>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</si>
  <si>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</si>
  <si>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</si>
  <si>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</si>
  <si>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</si>
  <si>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</si>
  <si>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</si>
  <si>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</si>
  <si>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</si>
  <si>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</si>
  <si>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</si>
  <si>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</si>
  <si>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</si>
  <si>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</si>
  <si>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</si>
  <si>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</si>
  <si>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</si>
  <si>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</si>
  <si>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</si>
  <si>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</si>
  <si>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</si>
  <si>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</si>
  <si>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</si>
  <si>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</si>
  <si>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</si>
  <si>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</si>
  <si>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</si>
  <si>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</si>
  <si>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</si>
  <si>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</si>
  <si>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</si>
  <si>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</si>
  <si>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</si>
  <si>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</si>
  <si>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</si>
  <si>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</si>
  <si>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</si>
  <si>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</si>
  <si>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</si>
  <si>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</si>
  <si>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</si>
  <si>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</si>
  <si>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</si>
  <si>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</si>
  <si>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</si>
  <si>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</si>
  <si>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</si>
  <si>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</si>
  <si>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</si>
  <si>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</si>
  <si>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</si>
  <si>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</si>
  <si>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</si>
  <si>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</si>
  <si>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</si>
  <si>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</si>
  <si>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</si>
  <si>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</si>
  <si>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</si>
  <si>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</si>
  <si>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</si>
  <si>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</si>
  <si>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</si>
  <si>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</si>
  <si>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</si>
  <si>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</si>
  <si>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</si>
  <si>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</si>
  <si>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</si>
  <si>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</si>
  <si>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</si>
  <si>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</si>
  <si>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</si>
  <si>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</si>
  <si>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</si>
  <si>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</si>
  <si>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</si>
  <si>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</si>
  <si>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</si>
  <si>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</si>
  <si>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</si>
  <si>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</si>
  <si>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</si>
  <si>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</si>
  <si>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</si>
  <si>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</si>
  <si>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</si>
  <si>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</si>
  <si>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</si>
  <si>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</si>
  <si>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</si>
  <si>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</si>
  <si>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</si>
  <si>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</si>
  <si>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</si>
  <si>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</si>
  <si>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</si>
  <si>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</si>
  <si>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</si>
  <si>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</si>
  <si>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</si>
  <si>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</si>
  <si>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</si>
  <si>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</si>
  <si>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</si>
  <si>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</si>
  <si>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</si>
  <si>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</si>
  <si>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</si>
  <si>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</si>
  <si>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</si>
  <si>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</si>
  <si>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</si>
  <si>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</si>
  <si>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</si>
  <si>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</si>
  <si>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</si>
  <si>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</si>
  <si>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</si>
  <si>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</si>
  <si>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</si>
  <si>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</si>
  <si>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</si>
  <si>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</si>
  <si>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</si>
  <si>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</si>
  <si>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</si>
  <si>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</si>
  <si>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</si>
  <si>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</si>
  <si>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</si>
  <si>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</si>
  <si>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</si>
  <si>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</si>
  <si>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</si>
  <si>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</si>
  <si>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</si>
  <si>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</si>
  <si>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</si>
  <si>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</si>
  <si>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</si>
  <si>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</si>
  <si>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</si>
  <si>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</si>
  <si>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</si>
  <si>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</si>
  <si>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</si>
  <si>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</si>
  <si>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</si>
  <si>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</si>
  <si>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</si>
  <si>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</si>
  <si>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</si>
  <si>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</si>
  <si>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</si>
  <si>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</si>
  <si>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</si>
  <si>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</si>
  <si>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</si>
  <si>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</si>
  <si>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</si>
  <si>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</si>
  <si>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</si>
  <si>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</si>
  <si>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</si>
  <si>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</si>
  <si>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</si>
  <si>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</si>
  <si>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</si>
  <si>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</si>
  <si>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</si>
  <si>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</si>
  <si>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</si>
  <si>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</si>
  <si>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</si>
  <si>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</si>
  <si>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</si>
  <si>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</si>
  <si>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</si>
  <si>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</si>
  <si>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</si>
  <si>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</si>
  <si>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</si>
  <si>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</si>
  <si>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</si>
  <si>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</si>
  <si>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</si>
  <si>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</si>
  <si>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</si>
  <si>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</si>
  <si>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</si>
  <si>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</si>
  <si>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</si>
  <si>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</si>
  <si>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</si>
  <si>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</si>
  <si>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</si>
  <si>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</si>
  <si>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</si>
  <si>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</si>
  <si>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</si>
  <si>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</si>
  <si>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</si>
  <si>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</si>
  <si>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</si>
  <si>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</si>
  <si>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</si>
  <si>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</si>
  <si>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</si>
  <si>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</si>
  <si>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</si>
  <si>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</si>
  <si>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</si>
  <si>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</si>
  <si>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</si>
  <si>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</si>
  <si>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</si>
  <si>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</si>
  <si>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</si>
  <si>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</si>
  <si>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</si>
  <si>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</si>
  <si>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</si>
  <si>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</si>
  <si>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</si>
  <si>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</si>
  <si>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</si>
  <si>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</si>
  <si>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</si>
  <si>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</si>
  <si>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</si>
  <si>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</si>
  <si>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</si>
  <si>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</si>
  <si>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</si>
  <si>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</si>
  <si>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</si>
  <si>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</si>
  <si>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</si>
  <si>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</si>
  <si>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</si>
  <si>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</si>
  <si>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</si>
  <si>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</si>
  <si>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</si>
  <si>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</si>
  <si>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</si>
  <si>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</si>
  <si>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</si>
  <si>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</si>
  <si>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</si>
  <si>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</si>
  <si>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</si>
  <si>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</si>
  <si>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</si>
  <si>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</si>
  <si>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</si>
  <si>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</si>
  <si>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</si>
  <si>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</si>
  <si>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</si>
  <si>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</si>
  <si>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</si>
  <si>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</si>
  <si>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</si>
  <si>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</si>
  <si>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</si>
  <si>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</si>
  <si>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</si>
  <si>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</si>
  <si>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</si>
  <si>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</si>
  <si>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</si>
  <si>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</si>
  <si>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</si>
  <si>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</si>
  <si>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</si>
  <si>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</si>
  <si>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</si>
  <si>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</si>
  <si>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</si>
  <si>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</si>
  <si>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</si>
  <si>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</si>
  <si>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</si>
  <si>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</si>
  <si>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</si>
  <si>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</si>
  <si>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</si>
  <si>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</si>
  <si>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</si>
  <si>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</si>
  <si>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</si>
  <si>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</si>
  <si>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</si>
  <si>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</si>
  <si>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</si>
  <si>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</si>
  <si>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</si>
  <si>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</si>
  <si>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</si>
  <si>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</si>
  <si>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</si>
  <si>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</si>
  <si>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</si>
  <si>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</si>
  <si>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</si>
  <si>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</si>
  <si>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</si>
  <si>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</si>
  <si>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</si>
  <si>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</si>
  <si>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</si>
  <si>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</si>
  <si>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</si>
  <si>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</si>
  <si>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</si>
  <si>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</si>
  <si>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</si>
  <si>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</si>
  <si>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</si>
  <si>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</si>
  <si>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</si>
  <si>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</si>
  <si>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</si>
  <si>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</si>
  <si>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</si>
  <si>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</si>
  <si>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</si>
  <si>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</si>
  <si>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</si>
  <si>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</si>
  <si>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</si>
  <si>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</si>
  <si>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</si>
  <si>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</si>
  <si>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</si>
  <si>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</si>
  <si>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</si>
  <si>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</si>
  <si>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</si>
  <si>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</si>
  <si>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</si>
  <si>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</si>
  <si>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</si>
  <si>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</si>
  <si>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</si>
  <si>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</si>
  <si>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</si>
  <si>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</si>
  <si>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</si>
  <si>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</si>
  <si>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</si>
  <si>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</si>
  <si>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</si>
  <si>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</si>
  <si>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</si>
  <si>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</si>
  <si>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</si>
  <si>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</si>
  <si>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</si>
  <si>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</si>
  <si>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</si>
  <si>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</si>
  <si>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</si>
  <si>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</si>
  <si>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</si>
  <si>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</si>
  <si>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</si>
  <si>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</si>
  <si>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</si>
  <si>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</si>
  <si>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</si>
  <si>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</si>
  <si>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</si>
  <si>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</si>
  <si>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</si>
  <si>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</si>
  <si>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</si>
  <si>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</si>
  <si>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</si>
  <si>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</si>
  <si>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</si>
  <si>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</si>
  <si>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</si>
  <si>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</si>
  <si>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</si>
  <si>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</si>
  <si>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</si>
  <si>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</si>
  <si>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</si>
  <si>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</si>
  <si>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</si>
  <si>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</si>
  <si>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</si>
  <si>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</si>
  <si>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</si>
  <si>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</si>
  <si>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</si>
  <si>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</si>
  <si>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</si>
  <si>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</si>
  <si>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</si>
  <si>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</si>
  <si>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</si>
  <si>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</si>
  <si>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</si>
  <si>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</si>
  <si>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</si>
  <si>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</si>
  <si>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</si>
  <si>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</si>
  <si>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</si>
  <si>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</si>
  <si>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</si>
  <si>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</si>
  <si>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</si>
  <si>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</si>
  <si>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</si>
  <si>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</si>
  <si>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</si>
  <si>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</si>
  <si>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</si>
  <si>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</si>
  <si>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</si>
  <si>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</si>
  <si>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</si>
  <si>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</si>
  <si>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</si>
  <si>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</si>
  <si>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</si>
  <si>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</si>
  <si>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</si>
  <si>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</si>
  <si>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</si>
  <si>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</si>
  <si>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</si>
  <si>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</si>
  <si>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</si>
  <si>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</si>
  <si>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</si>
  <si>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</si>
  <si>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</si>
  <si>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</si>
  <si>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</si>
  <si>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</si>
  <si>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</si>
  <si>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</si>
  <si>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</si>
  <si>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</si>
  <si>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</si>
  <si>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</si>
  <si>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</si>
  <si>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</si>
  <si>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</si>
  <si>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</si>
  <si>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</si>
  <si>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</si>
  <si>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</si>
  <si>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</si>
  <si>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</si>
  <si>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</si>
  <si>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</si>
  <si>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</si>
  <si>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</si>
  <si>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</si>
  <si>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</si>
  <si>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</si>
  <si>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</si>
  <si>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</si>
  <si>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</si>
  <si>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</si>
  <si>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</si>
  <si>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</si>
  <si>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</si>
  <si>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</si>
  <si>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</si>
  <si>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</si>
  <si>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</si>
  <si>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</si>
  <si>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</si>
  <si>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</si>
  <si>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</si>
  <si>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</si>
  <si>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</si>
  <si>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</si>
  <si>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</si>
  <si>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</si>
  <si>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</si>
  <si>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</si>
  <si>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</si>
  <si>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</si>
  <si>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</si>
  <si>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</si>
  <si>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</si>
  <si>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</si>
  <si>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</si>
  <si>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</si>
  <si>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</si>
  <si>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</si>
  <si>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</si>
  <si>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</si>
  <si>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</si>
  <si>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</si>
  <si>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</si>
  <si>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</si>
  <si>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</si>
  <si>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</si>
  <si>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</si>
  <si>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</si>
  <si>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</si>
  <si>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</si>
  <si>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</si>
  <si>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</si>
  <si>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</si>
  <si>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</si>
  <si>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</si>
  <si>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</si>
  <si>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</si>
  <si>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</si>
  <si>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</si>
  <si>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</si>
  <si>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</si>
  <si>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</si>
  <si>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</si>
  <si>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</si>
  <si>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</si>
  <si>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</si>
  <si>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</si>
  <si>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</si>
  <si>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</si>
  <si>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</si>
  <si>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</si>
  <si>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</si>
  <si>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</si>
  <si>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</si>
  <si>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</si>
  <si>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</si>
  <si>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</si>
  <si>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</si>
  <si>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</si>
  <si>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</si>
  <si>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</si>
  <si>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</si>
  <si>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</si>
  <si>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</si>
  <si>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</si>
  <si>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</si>
  <si>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</si>
  <si>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</si>
  <si>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</si>
  <si>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</si>
  <si>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</si>
  <si>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</si>
  <si>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</si>
  <si>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</si>
  <si>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</si>
  <si>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</si>
  <si>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</si>
  <si>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</si>
  <si>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</si>
  <si>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</si>
  <si>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</si>
  <si>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</si>
  <si>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</si>
  <si>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</si>
  <si>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</si>
  <si>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</si>
  <si>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</si>
  <si>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</si>
  <si>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</si>
  <si>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</si>
  <si>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</si>
  <si>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</si>
  <si>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</si>
  <si>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</si>
  <si>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</si>
  <si>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</si>
  <si>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</si>
  <si>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</si>
  <si>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</si>
  <si>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</si>
  <si>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</si>
  <si>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</si>
  <si>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</si>
  <si>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</si>
  <si>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</si>
  <si>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</si>
  <si>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</si>
  <si>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</si>
  <si>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</si>
  <si>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</si>
  <si>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</si>
  <si>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</si>
  <si>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</si>
  <si>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</si>
  <si>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</si>
  <si>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</si>
  <si>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</si>
  <si>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</si>
  <si>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</si>
  <si>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</si>
  <si>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</si>
  <si>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</si>
  <si>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</si>
  <si>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</si>
  <si>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</si>
  <si>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</si>
  <si>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</si>
  <si>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</si>
  <si>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</si>
  <si>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</si>
  <si>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</si>
  <si>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</si>
  <si>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</si>
  <si>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</si>
  <si>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</si>
  <si>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</si>
  <si>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</si>
  <si>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</si>
  <si>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</si>
  <si>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</si>
  <si>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</si>
  <si>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</si>
  <si>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</si>
  <si>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</si>
  <si>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</si>
  <si>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</si>
  <si>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</si>
  <si>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</si>
  <si>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</si>
  <si>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</si>
  <si>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</si>
  <si>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</si>
  <si>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</si>
  <si>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</si>
  <si>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</si>
  <si>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</si>
  <si>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</si>
  <si>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</si>
  <si>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</si>
  <si>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</si>
  <si>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</si>
  <si>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</si>
  <si>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</si>
  <si>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</si>
  <si>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</si>
  <si>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</si>
  <si>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</si>
  <si>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</si>
  <si>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</si>
  <si>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</si>
  <si>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</si>
  <si>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</si>
  <si>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</si>
  <si>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</si>
  <si>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</si>
  <si>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</si>
  <si>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</si>
  <si>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</si>
  <si>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</si>
  <si>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</si>
  <si>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</si>
  <si>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</si>
  <si>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</si>
  <si>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</si>
  <si>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</si>
  <si>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</si>
  <si>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</si>
  <si>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</si>
  <si>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</si>
  <si>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</si>
  <si>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</si>
  <si>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</si>
  <si>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</si>
  <si>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</si>
  <si>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</si>
  <si>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</si>
  <si>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</si>
  <si>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</si>
  <si>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</si>
  <si>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</si>
  <si>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</si>
  <si>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</si>
  <si>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</si>
  <si>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</si>
  <si>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</si>
  <si>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</si>
  <si>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</si>
  <si>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</si>
  <si>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</si>
  <si>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</si>
  <si>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</si>
  <si>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</si>
  <si>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</si>
  <si>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</si>
  <si>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</si>
  <si>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</si>
  <si>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</si>
  <si>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</si>
  <si>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</si>
  <si>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</si>
  <si>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</si>
  <si>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</si>
  <si>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</si>
  <si>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</si>
  <si>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</si>
  <si>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</si>
  <si>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</si>
  <si>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</si>
  <si>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</si>
  <si>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</si>
  <si>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</si>
  <si>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</si>
  <si>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</si>
  <si>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</si>
  <si>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</si>
  <si>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</si>
  <si>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</si>
  <si>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</si>
  <si>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</si>
  <si>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</si>
  <si>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</si>
  <si>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</si>
  <si>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</si>
  <si>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</si>
  <si>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</si>
  <si>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</si>
  <si>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</si>
  <si>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</si>
  <si>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</si>
  <si>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</si>
  <si>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</si>
  <si>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</si>
  <si>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</si>
  <si>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</si>
  <si>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</si>
  <si>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</si>
  <si>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</si>
  <si>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</si>
  <si>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</si>
  <si>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</si>
  <si>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</si>
  <si>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</si>
  <si>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</si>
  <si>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</si>
  <si>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</si>
  <si>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</si>
  <si>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</si>
  <si>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</si>
  <si>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</si>
  <si>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</si>
  <si>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</si>
  <si>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</si>
  <si>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</si>
  <si>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</si>
  <si>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</si>
  <si>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</si>
  <si>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</si>
  <si>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</si>
  <si>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</si>
  <si>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</si>
  <si>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</si>
  <si>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</si>
  <si>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</si>
  <si>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</si>
  <si>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</si>
  <si>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</si>
  <si>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</si>
  <si>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</si>
  <si>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</si>
  <si>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</si>
  <si>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</si>
  <si>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</si>
  <si>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</si>
  <si>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</si>
  <si>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</si>
  <si>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</si>
  <si>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</si>
  <si>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</si>
  <si>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</si>
  <si>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</si>
  <si>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</si>
  <si>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</si>
  <si>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</si>
  <si>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</si>
  <si>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</si>
  <si>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</si>
  <si>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</si>
  <si>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</si>
  <si>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</si>
  <si>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</si>
  <si>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</si>
  <si>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</si>
  <si>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</si>
  <si>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</si>
  <si>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</si>
  <si>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</si>
  <si>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</si>
  <si>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</si>
  <si>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</si>
  <si>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</si>
  <si>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</si>
  <si>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</si>
  <si>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</si>
  <si>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</si>
  <si>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</si>
  <si>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</si>
  <si>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</si>
  <si>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</si>
  <si>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</si>
  <si>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</si>
  <si>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</si>
  <si>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</si>
  <si>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</si>
  <si>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</si>
  <si>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</si>
  <si>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</si>
  <si>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</si>
  <si>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</si>
  <si>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</si>
  <si>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</si>
  <si>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</si>
  <si>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</si>
  <si>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</si>
  <si>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</si>
  <si>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</si>
  <si>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</si>
  <si>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</si>
  <si>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</si>
  <si>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</si>
  <si>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</si>
  <si>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</si>
  <si>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</si>
  <si>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</si>
  <si>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</si>
  <si>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</si>
  <si>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</si>
  <si>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</si>
  <si>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</si>
  <si>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</si>
  <si>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</si>
  <si>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</si>
  <si>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</si>
  <si>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</si>
  <si>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</si>
  <si>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</si>
  <si>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</si>
  <si>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</si>
  <si>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</si>
  <si>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</si>
  <si>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</si>
  <si>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</si>
  <si>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</si>
  <si>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</si>
  <si>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</si>
  <si>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</si>
  <si>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</si>
  <si>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</si>
  <si>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</si>
  <si>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</si>
  <si>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</si>
  <si>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</si>
  <si>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</si>
  <si>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</si>
  <si>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</si>
  <si>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</si>
  <si>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</si>
  <si>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</si>
  <si>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</si>
  <si>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</si>
  <si>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</si>
  <si>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</si>
  <si>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</si>
  <si>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</si>
  <si>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</si>
  <si>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</si>
  <si>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</si>
  <si>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</si>
  <si>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</si>
  <si>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</si>
  <si>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</si>
  <si>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</si>
  <si>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</si>
  <si>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</si>
  <si>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</si>
  <si>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</si>
  <si>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</si>
  <si>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</si>
  <si>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</si>
  <si>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</si>
  <si>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</si>
  <si>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</si>
  <si>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</si>
  <si>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</si>
  <si>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</si>
  <si>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</si>
  <si>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</si>
  <si>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</si>
  <si>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</si>
  <si>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</si>
  <si>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</si>
  <si>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</si>
  <si>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</si>
  <si>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</si>
  <si>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</si>
  <si>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</si>
  <si>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</si>
  <si>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</si>
  <si>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</si>
  <si>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</si>
  <si>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</si>
  <si>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</si>
  <si>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</si>
  <si>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</si>
  <si>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</si>
  <si>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</si>
  <si>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</si>
  <si>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</si>
  <si>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</si>
  <si>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</si>
  <si>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</si>
  <si>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</si>
  <si>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</si>
  <si>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</si>
  <si>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</si>
  <si>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</si>
  <si>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</si>
  <si>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</si>
  <si>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</si>
  <si>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</si>
  <si>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</si>
  <si>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</si>
  <si>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</si>
  <si>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</si>
  <si>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</si>
  <si>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</si>
  <si>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</si>
  <si>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</si>
  <si>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</si>
  <si>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</si>
  <si>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</si>
  <si>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</si>
  <si>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</si>
  <si>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</si>
  <si>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</si>
  <si>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</si>
  <si>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</si>
  <si>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</si>
  <si>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</si>
  <si>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</si>
  <si>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</si>
  <si>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</si>
  <si>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</si>
  <si>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</si>
  <si>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</si>
  <si>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</si>
  <si>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</si>
  <si>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</si>
  <si>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</si>
  <si>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</si>
  <si>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</si>
  <si>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</si>
  <si>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</si>
  <si>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</si>
  <si>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</si>
  <si>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</si>
  <si>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</si>
  <si>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</si>
  <si>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</si>
  <si>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</si>
  <si>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</si>
  <si>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</si>
  <si>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</si>
  <si>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</si>
  <si>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</si>
  <si>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</si>
  <si>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</si>
  <si>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</si>
  <si>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</si>
  <si>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</si>
  <si>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</si>
  <si>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</si>
  <si>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</si>
  <si>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</si>
  <si>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</si>
  <si>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</si>
  <si>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</si>
  <si>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</si>
  <si>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</si>
  <si>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</si>
  <si>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</si>
  <si>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</si>
  <si>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</si>
  <si>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</si>
  <si>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</si>
  <si>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</si>
  <si>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</si>
  <si>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</si>
  <si>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</si>
  <si>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</si>
  <si>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</si>
  <si>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</si>
  <si>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</si>
  <si>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</si>
  <si>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</si>
  <si>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</si>
  <si>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</si>
  <si>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</si>
  <si>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</si>
  <si>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</si>
  <si>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</si>
  <si>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</si>
  <si>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</si>
  <si>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</si>
  <si>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</si>
  <si>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</si>
  <si>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</si>
  <si>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</si>
  <si>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</si>
  <si>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</si>
  <si>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</si>
  <si>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</si>
  <si>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</si>
  <si>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</si>
  <si>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</si>
  <si>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</si>
  <si>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</si>
  <si>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</si>
  <si>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</si>
  <si>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</si>
  <si>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</si>
  <si>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</si>
  <si>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</si>
  <si>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</si>
  <si>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</si>
  <si>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</si>
  <si>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</si>
  <si>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</si>
  <si>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</si>
  <si>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</si>
  <si>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</si>
  <si>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</si>
  <si>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</si>
  <si>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</si>
  <si>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</si>
  <si>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</si>
  <si>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</si>
  <si>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</si>
  <si>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</si>
  <si>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</si>
  <si>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</si>
  <si>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</si>
  <si>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</si>
  <si>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</si>
  <si>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</si>
  <si>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</si>
  <si>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</si>
  <si>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</si>
  <si>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</si>
  <si>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</si>
  <si>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</si>
  <si>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</si>
  <si>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</si>
  <si>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</si>
  <si>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</si>
  <si>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</si>
  <si>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</si>
  <si>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</si>
  <si>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</si>
  <si>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</si>
  <si>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</si>
  <si>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</si>
  <si>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</si>
  <si>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</si>
  <si>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</si>
  <si>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</si>
  <si>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</si>
  <si>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</si>
  <si>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</si>
  <si>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</si>
  <si>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</si>
  <si>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</si>
  <si>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</si>
  <si>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</si>
  <si>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</si>
  <si>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</si>
  <si>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</si>
  <si>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</si>
  <si>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</si>
  <si>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</si>
  <si>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</si>
  <si>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</si>
  <si>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</si>
  <si>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</si>
  <si>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</si>
  <si>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</si>
  <si>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</si>
  <si>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</si>
  <si>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</si>
  <si>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</si>
  <si>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</si>
  <si>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</si>
  <si>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</si>
  <si>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</si>
  <si>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</si>
  <si>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</si>
  <si>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</si>
  <si>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</si>
  <si>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</si>
  <si>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</si>
  <si>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</si>
  <si>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</si>
  <si>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</si>
  <si>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</si>
  <si>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</si>
  <si>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</si>
  <si>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</si>
  <si>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</si>
  <si>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</si>
  <si>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</si>
  <si>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</si>
  <si>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</si>
  <si>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</si>
  <si>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</si>
  <si>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</si>
  <si>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</si>
  <si>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</si>
  <si>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</si>
  <si>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</si>
  <si>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</si>
  <si>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</si>
  <si>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</si>
  <si>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</si>
  <si>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</si>
  <si>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</si>
  <si>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</si>
  <si>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</si>
  <si>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</si>
  <si>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</si>
  <si>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</si>
  <si>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</si>
  <si>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</si>
  <si>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</si>
  <si>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</si>
  <si>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</si>
  <si>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</si>
  <si>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</si>
  <si>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</si>
  <si>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</si>
  <si>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</si>
  <si>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</si>
  <si>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</si>
  <si>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</si>
  <si>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</si>
  <si>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</si>
  <si>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</si>
  <si>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</si>
  <si>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</si>
  <si>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</si>
  <si>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</si>
  <si>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</si>
  <si>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</si>
  <si>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</si>
  <si>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</si>
  <si>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</si>
  <si>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</si>
  <si>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</si>
  <si>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</si>
  <si>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</si>
  <si>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</si>
  <si>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</si>
  <si>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</si>
  <si>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</si>
  <si>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</si>
  <si>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</si>
  <si>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</si>
  <si>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</si>
  <si>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</si>
  <si>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</si>
  <si>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</si>
  <si>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</si>
  <si>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</si>
  <si>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</si>
  <si>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</si>
  <si>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</si>
  <si>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</si>
  <si>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</si>
  <si>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</si>
  <si>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</si>
  <si>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</si>
  <si>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</si>
  <si>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</si>
  <si>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</si>
  <si>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</si>
  <si>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</si>
  <si>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</si>
  <si>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</si>
  <si>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</si>
  <si>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</si>
  <si>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</si>
  <si>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</si>
  <si>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</si>
  <si>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</si>
  <si>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</si>
  <si>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</si>
  <si>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</si>
  <si>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</si>
  <si>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</si>
  <si>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</si>
  <si>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</si>
  <si>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</si>
  <si>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</si>
  <si>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</si>
  <si>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</si>
  <si>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</si>
  <si>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</si>
  <si>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</si>
  <si>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</si>
  <si>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</si>
  <si>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</si>
  <si>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</si>
  <si>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</si>
  <si>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</si>
  <si>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</si>
  <si>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</si>
  <si>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</si>
  <si>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</si>
  <si>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</si>
  <si>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</si>
  <si>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</si>
  <si>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</si>
  <si>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</si>
  <si>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</si>
  <si>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</si>
  <si>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</si>
  <si>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</si>
  <si>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</si>
  <si>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</si>
  <si>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</si>
  <si>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</si>
  <si>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</si>
  <si>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</si>
  <si>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</si>
  <si>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</si>
  <si>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</si>
  <si>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</si>
  <si>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</si>
  <si>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</si>
  <si>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</si>
  <si>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</si>
  <si>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</si>
  <si>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</si>
  <si>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</si>
  <si>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</si>
  <si>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</si>
  <si>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</si>
  <si>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</si>
  <si>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</si>
  <si>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</si>
  <si>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</si>
  <si>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</si>
  <si>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</si>
  <si>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</si>
  <si>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</si>
  <si>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</si>
  <si>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</si>
  <si>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</si>
  <si>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</si>
  <si>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</si>
  <si>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</si>
  <si>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</si>
  <si>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</si>
  <si>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</si>
  <si>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</si>
  <si>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</si>
  <si>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</si>
  <si>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</si>
  <si>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</si>
  <si>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</si>
  <si>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</si>
  <si>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</si>
  <si>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</si>
  <si>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</si>
  <si>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</si>
  <si>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</si>
  <si>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</si>
  <si>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</si>
  <si>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</si>
  <si>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</si>
  <si>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</si>
  <si>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</si>
  <si>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</si>
  <si>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</si>
  <si>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</si>
  <si>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</si>
  <si>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</si>
  <si>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</si>
  <si>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</si>
  <si>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</si>
  <si>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</si>
  <si>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</si>
  <si>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</si>
  <si>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</si>
  <si>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</si>
  <si>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</si>
  <si>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</si>
  <si>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</si>
  <si>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</si>
  <si>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</si>
  <si>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</si>
  <si>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</si>
  <si>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</si>
  <si>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</si>
  <si>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</si>
  <si>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</si>
  <si>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</si>
  <si>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</si>
  <si>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</si>
  <si>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</si>
  <si>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</si>
  <si>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</si>
  <si>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</si>
  <si>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</si>
  <si>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</si>
  <si>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</si>
  <si>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</si>
  <si>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</si>
  <si>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</si>
  <si>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</si>
  <si>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</si>
  <si>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</si>
  <si>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</si>
  <si>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</si>
  <si>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</si>
  <si>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</si>
  <si>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</si>
  <si>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</si>
  <si>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</si>
  <si>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</si>
  <si>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</si>
  <si>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</si>
  <si>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</si>
  <si>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</si>
  <si>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</si>
  <si>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</si>
  <si>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</si>
  <si>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</si>
  <si>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</si>
  <si>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</si>
  <si>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</si>
  <si>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</si>
  <si>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</si>
  <si>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</si>
  <si>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</si>
  <si>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</si>
  <si>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</si>
  <si>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</si>
  <si>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</si>
  <si>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</si>
  <si>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</si>
  <si>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</si>
  <si>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</si>
  <si>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</si>
  <si>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</si>
  <si>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</si>
  <si>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</si>
  <si>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</si>
  <si>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</si>
  <si>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</si>
  <si>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</si>
  <si>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</si>
  <si>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</si>
  <si>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</si>
  <si>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</si>
  <si>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</si>
  <si>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</si>
  <si>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</si>
  <si>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</si>
  <si>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</si>
  <si>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</si>
  <si>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</si>
  <si>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</si>
  <si>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</si>
  <si>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</si>
  <si>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</si>
  <si>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</si>
  <si>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</si>
  <si>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</si>
  <si>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</si>
  <si>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</si>
  <si>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</si>
  <si>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</si>
  <si>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</si>
  <si>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</si>
  <si>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</si>
  <si>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</si>
  <si>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</si>
  <si>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</si>
  <si>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</si>
  <si>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</si>
  <si>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</si>
  <si>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</si>
  <si>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</si>
  <si>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</si>
  <si>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</si>
  <si>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</si>
  <si>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</si>
  <si>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</si>
  <si>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</si>
  <si>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</si>
  <si>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</si>
  <si>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</si>
  <si>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</si>
  <si>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</si>
  <si>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</si>
  <si>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</si>
  <si>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</si>
  <si>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</si>
  <si>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</si>
  <si>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</si>
  <si>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</si>
  <si>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</si>
  <si>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</si>
  <si>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</si>
  <si>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</si>
  <si>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</si>
  <si>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</si>
  <si>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</si>
  <si>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</si>
  <si>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</si>
  <si>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</si>
  <si>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</si>
  <si>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</si>
  <si>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</si>
  <si>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</si>
  <si>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</si>
  <si>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</si>
  <si>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</si>
  <si>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</si>
  <si>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</si>
  <si>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</si>
  <si>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</si>
  <si>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</si>
  <si>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</si>
  <si>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</si>
  <si>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</si>
  <si>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</si>
  <si>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</si>
  <si>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</si>
  <si>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</si>
  <si>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</si>
  <si>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</si>
  <si>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</si>
  <si>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</si>
  <si>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</si>
  <si>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</si>
  <si>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</si>
  <si>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</si>
  <si>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</si>
  <si>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</si>
  <si>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</si>
  <si>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</si>
  <si>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</si>
  <si>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</si>
  <si>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</si>
  <si>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</si>
  <si>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</si>
  <si>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</si>
  <si>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</si>
  <si>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</si>
  <si>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</si>
  <si>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</si>
  <si>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</si>
  <si>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</si>
  <si>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</si>
  <si>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</si>
  <si>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</si>
  <si>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</si>
  <si>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</si>
  <si>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</si>
  <si>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</si>
  <si>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</si>
  <si>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</si>
  <si>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</si>
  <si>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</si>
  <si>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</si>
  <si>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</si>
  <si>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</si>
  <si>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</si>
  <si>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</si>
  <si>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</si>
  <si>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</si>
  <si>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</si>
  <si>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</si>
  <si>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</si>
  <si>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</si>
  <si>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</si>
  <si>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</si>
  <si>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</si>
  <si>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</si>
  <si>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</si>
  <si>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</si>
  <si>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</si>
  <si>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</si>
  <si>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</si>
  <si>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</si>
  <si>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</si>
  <si>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</si>
  <si>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</si>
  <si>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</si>
  <si>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</si>
  <si>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</si>
  <si>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</si>
  <si>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</si>
  <si>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</si>
  <si>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</si>
  <si>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</si>
  <si>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</si>
  <si>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</si>
  <si>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</si>
  <si>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</si>
  <si>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</si>
  <si>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</si>
  <si>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</si>
  <si>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</si>
  <si>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</si>
  <si>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</si>
  <si>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</si>
  <si>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</si>
  <si>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</si>
  <si>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</si>
  <si>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</si>
  <si>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</si>
  <si>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</si>
  <si>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</si>
  <si>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</si>
  <si>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</si>
  <si>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</si>
  <si>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</si>
  <si>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</si>
  <si>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</si>
  <si>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</si>
  <si>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</si>
  <si>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</si>
  <si>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</si>
  <si>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</si>
  <si>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</si>
  <si>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</si>
  <si>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</si>
  <si>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</si>
  <si>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</si>
  <si>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</si>
  <si>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</si>
  <si>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</si>
  <si>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</si>
  <si>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</si>
  <si>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</si>
  <si>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</si>
  <si>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</si>
  <si>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</si>
  <si>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</si>
  <si>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</si>
  <si>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</si>
  <si>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</si>
  <si>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</si>
  <si>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</si>
  <si>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</si>
  <si>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</si>
  <si>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</si>
  <si>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</si>
  <si>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</si>
  <si>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</si>
  <si>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</si>
  <si>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</si>
  <si>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</si>
  <si>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</si>
  <si>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</si>
  <si>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</si>
  <si>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</si>
  <si>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</si>
  <si>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</si>
  <si>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</si>
  <si>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</si>
  <si>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</si>
  <si>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</si>
  <si>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</si>
  <si>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</si>
  <si>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</si>
  <si>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</si>
  <si>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</si>
  <si>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</si>
  <si>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</si>
  <si>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</si>
  <si>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</si>
  <si>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</si>
  <si>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</si>
  <si>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</si>
  <si>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</si>
  <si>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</si>
  <si>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</si>
  <si>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</si>
  <si>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</si>
  <si>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</si>
  <si>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</si>
  <si>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</si>
  <si>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</si>
  <si>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</si>
  <si>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</si>
  <si>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</si>
  <si>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</si>
  <si>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</si>
  <si>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</si>
  <si>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</si>
  <si>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</si>
  <si>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</si>
  <si>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</si>
  <si>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</si>
  <si>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</si>
  <si>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</si>
  <si>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</si>
  <si>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</si>
  <si>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</si>
  <si>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</si>
  <si>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</si>
  <si>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</si>
  <si>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</si>
  <si>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</si>
  <si>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</si>
  <si>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</si>
  <si>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</si>
  <si>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</si>
  <si>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</si>
  <si>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</si>
  <si>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</si>
  <si>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</si>
  <si>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</si>
  <si>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</si>
  <si>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</si>
  <si>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</si>
  <si>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</si>
  <si>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</si>
  <si>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</si>
  <si>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</si>
  <si>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</si>
  <si>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</si>
  <si>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</si>
  <si>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</si>
  <si>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</si>
  <si>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</si>
  <si>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</si>
  <si>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</si>
  <si>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</si>
  <si>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</si>
  <si>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</si>
  <si>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</si>
  <si>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</si>
  <si>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</si>
  <si>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</si>
  <si>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</si>
  <si>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</si>
  <si>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</si>
  <si>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</si>
  <si>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</si>
  <si>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</si>
  <si>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</si>
  <si>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</si>
  <si>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</si>
  <si>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</si>
  <si>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</si>
  <si>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</si>
  <si>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</si>
  <si>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</si>
  <si>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</si>
  <si>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</si>
  <si>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</si>
  <si>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</si>
  <si>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</si>
  <si>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</si>
  <si>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</si>
  <si>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</si>
  <si>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</si>
  <si>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</si>
  <si>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</si>
  <si>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</si>
  <si>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</si>
  <si>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</si>
  <si>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</si>
  <si>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</si>
  <si>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</si>
  <si>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</si>
  <si>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</si>
  <si>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</si>
  <si>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</si>
  <si>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</si>
  <si>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</si>
  <si>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</si>
  <si>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</si>
  <si>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</si>
  <si>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</si>
  <si>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</si>
  <si>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</si>
  <si>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</si>
  <si>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</si>
  <si>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</si>
  <si>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</si>
  <si>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</si>
  <si>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</si>
  <si>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</si>
  <si>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</si>
  <si>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</si>
  <si>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</si>
  <si>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</si>
  <si>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</si>
  <si>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</si>
  <si>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</si>
  <si>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</si>
  <si>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</si>
  <si>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</si>
  <si>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</si>
  <si>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</si>
  <si>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</si>
  <si>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</si>
  <si>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</si>
  <si>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</si>
  <si>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</si>
  <si>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</si>
  <si>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</si>
  <si>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</si>
  <si>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</si>
  <si>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</si>
  <si>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</si>
  <si>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</si>
  <si>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</si>
  <si>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</si>
  <si>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</si>
  <si>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</si>
  <si>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</si>
  <si>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</si>
  <si>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</si>
  <si>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</si>
  <si>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</si>
  <si>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</si>
  <si>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</si>
  <si>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</si>
  <si>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</si>
  <si>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</si>
  <si>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</si>
  <si>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</si>
  <si>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</si>
  <si>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</si>
  <si>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</si>
  <si>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</si>
  <si>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</si>
  <si>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</si>
  <si>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</si>
  <si>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</si>
  <si>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</si>
  <si>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</si>
  <si>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</si>
  <si>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</si>
  <si>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</si>
  <si>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</si>
  <si>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</si>
  <si>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</si>
  <si>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</si>
  <si>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</si>
  <si>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</si>
  <si>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</si>
  <si>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</si>
  <si>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</si>
  <si>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</si>
  <si>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</si>
  <si>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</si>
  <si>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</si>
  <si>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</si>
  <si>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</si>
  <si>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</si>
  <si>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</si>
  <si>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</si>
  <si>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</si>
  <si>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</si>
  <si>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</si>
  <si>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</si>
  <si>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</si>
  <si>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</si>
  <si>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</si>
  <si>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</si>
  <si>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</si>
  <si>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</si>
  <si>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</si>
  <si>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</si>
  <si>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</si>
  <si>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</si>
  <si>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</si>
  <si>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</si>
  <si>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</si>
  <si>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</si>
  <si>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</si>
  <si>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</si>
  <si>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</si>
  <si>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</si>
  <si>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</si>
  <si>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</si>
  <si>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</si>
  <si>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</si>
  <si>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</si>
  <si>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</si>
  <si>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</si>
  <si>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</si>
  <si>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</si>
  <si>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</si>
  <si>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</si>
  <si>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</si>
  <si>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</si>
  <si>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</si>
  <si>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</si>
  <si>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</si>
  <si>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</si>
  <si>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</si>
  <si>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</si>
  <si>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</si>
  <si>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</si>
  <si>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</si>
  <si>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</si>
  <si>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</si>
  <si>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</si>
  <si>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</si>
  <si>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</si>
  <si>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</si>
  <si>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</si>
  <si>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</si>
  <si>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</si>
  <si>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</si>
  <si>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</si>
  <si>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</si>
  <si>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</si>
  <si>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</si>
  <si>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</si>
  <si>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</si>
  <si>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</si>
  <si>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</si>
  <si>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</si>
  <si>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</si>
  <si>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</si>
  <si>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</si>
  <si>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</si>
  <si>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</si>
  <si>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</si>
  <si>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</si>
  <si>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</si>
  <si>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</si>
  <si>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</si>
  <si>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</si>
  <si>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</si>
  <si>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</si>
  <si>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</si>
  <si>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</si>
  <si>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</si>
  <si>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</si>
  <si>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</si>
  <si>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</si>
  <si>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</si>
  <si>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</si>
  <si>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</si>
  <si>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</si>
  <si>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</si>
  <si>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</si>
  <si>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</si>
  <si>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</si>
  <si>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</si>
  <si>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</si>
  <si>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</si>
  <si>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</si>
  <si>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</si>
  <si>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</si>
  <si>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</si>
  <si>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</si>
  <si>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</si>
  <si>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</si>
  <si>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</si>
  <si>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</si>
  <si>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</si>
  <si>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</si>
  <si>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</si>
  <si>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</si>
  <si>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</si>
  <si>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</si>
  <si>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</si>
  <si>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</si>
  <si>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</si>
  <si>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</si>
  <si>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</si>
  <si>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</si>
  <si>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</si>
  <si>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</si>
  <si>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</si>
  <si>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</si>
  <si>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</si>
  <si>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</si>
  <si>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</si>
  <si>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</si>
  <si>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</si>
  <si>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</si>
  <si>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</si>
  <si>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</si>
  <si>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</si>
  <si>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</si>
  <si>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</si>
  <si>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</si>
  <si>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</si>
  <si>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</si>
  <si>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</si>
  <si>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</si>
  <si>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</si>
  <si>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</si>
  <si>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</si>
  <si>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</si>
  <si>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</si>
  <si>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</si>
  <si>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</si>
  <si>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</si>
  <si>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</si>
  <si>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</si>
  <si>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</si>
  <si>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</si>
  <si>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</si>
  <si>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</si>
  <si>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</si>
  <si>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</si>
  <si>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</si>
  <si>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</si>
  <si>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</si>
  <si>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</si>
  <si>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</si>
  <si>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</si>
  <si>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</si>
  <si>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</si>
  <si>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</si>
  <si>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</si>
  <si>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</si>
  <si>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</si>
  <si>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</si>
  <si>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</si>
  <si>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</si>
  <si>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</si>
  <si>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</si>
  <si>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</si>
  <si>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</si>
  <si>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</si>
  <si>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</si>
  <si>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</si>
  <si>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</si>
  <si>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</si>
  <si>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</si>
  <si>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</si>
  <si>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</si>
  <si>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</si>
  <si>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</si>
  <si>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</si>
  <si>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</si>
  <si>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</si>
  <si>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</si>
  <si>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</si>
  <si>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</si>
  <si>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</si>
  <si>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</si>
  <si>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</si>
  <si>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</si>
  <si>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</si>
  <si>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</si>
  <si>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</si>
  <si>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</si>
  <si>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</si>
  <si>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</si>
  <si>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</si>
  <si>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</si>
  <si>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</si>
  <si>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</si>
  <si>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</si>
  <si>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</si>
  <si>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</si>
  <si>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</si>
  <si>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</si>
  <si>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</si>
  <si>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</si>
  <si>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</si>
  <si>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</si>
  <si>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</si>
  <si>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</si>
  <si>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</si>
  <si>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</si>
  <si>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</si>
  <si>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</si>
  <si>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</si>
  <si>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</si>
  <si>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</si>
  <si>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</si>
  <si>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</si>
  <si>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</si>
  <si>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</si>
  <si>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</si>
  <si>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</si>
  <si>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</si>
  <si>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</si>
  <si>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</si>
  <si>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</si>
  <si>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</si>
  <si>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</si>
  <si>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</si>
  <si>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</si>
  <si>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</si>
  <si>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</si>
  <si>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</si>
  <si>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</si>
  <si>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</si>
  <si>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</si>
  <si>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</si>
  <si>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</si>
  <si>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</si>
  <si>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</si>
  <si>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</si>
  <si>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</si>
  <si>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</si>
  <si>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</si>
  <si>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</si>
  <si>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</si>
  <si>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</si>
  <si>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</si>
  <si>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</si>
  <si>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</si>
  <si>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</si>
  <si>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</si>
  <si>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</si>
  <si>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</si>
  <si>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</si>
  <si>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</si>
  <si>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</si>
  <si>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</si>
  <si>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</si>
  <si>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</si>
  <si>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</si>
  <si>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</si>
  <si>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</si>
  <si>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</si>
  <si>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</si>
  <si>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</si>
  <si>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</si>
  <si>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</si>
  <si>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</si>
  <si>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</si>
  <si>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</si>
  <si>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</si>
  <si>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</si>
  <si>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</si>
  <si>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</si>
  <si>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</si>
  <si>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</si>
  <si>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</si>
  <si>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</si>
  <si>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</si>
  <si>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</si>
  <si>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</si>
  <si>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</si>
  <si>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</si>
  <si>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</si>
  <si>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</si>
  <si>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</si>
  <si>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</si>
  <si>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</si>
  <si>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</si>
  <si>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</si>
  <si>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</si>
  <si>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</si>
  <si>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</si>
  <si>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</si>
  <si>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</si>
  <si>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</si>
  <si>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</si>
  <si>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</si>
  <si>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</si>
  <si>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</si>
  <si>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</si>
  <si>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</si>
  <si>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</si>
  <si>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</si>
  <si>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</si>
  <si>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</si>
  <si>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</si>
  <si>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</si>
  <si>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</si>
  <si>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</si>
  <si>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</si>
  <si>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</si>
  <si>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</si>
  <si>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</si>
  <si>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</si>
  <si>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</si>
  <si>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</si>
  <si>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</si>
  <si>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</si>
  <si>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</si>
  <si>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</si>
  <si>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</si>
  <si>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</si>
  <si>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</si>
  <si>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</si>
  <si>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</si>
  <si>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</si>
  <si>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</si>
  <si>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</si>
  <si>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</si>
  <si>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</si>
  <si>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</si>
  <si>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</si>
  <si>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</si>
  <si>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</si>
  <si>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</si>
  <si>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</si>
  <si>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</si>
  <si>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</si>
  <si>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</si>
  <si>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</si>
  <si>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</si>
  <si>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</si>
  <si>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</si>
  <si>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</si>
  <si>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</si>
  <si>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</si>
  <si>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</si>
  <si>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</si>
  <si>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</si>
  <si>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</si>
  <si>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</si>
  <si>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</si>
  <si>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</si>
  <si>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</si>
  <si>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</si>
  <si>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</si>
  <si>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</si>
  <si>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</si>
  <si>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</si>
  <si>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</si>
  <si>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</si>
  <si>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</si>
  <si>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</si>
  <si>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</si>
  <si>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</si>
  <si>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</si>
  <si>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</si>
  <si>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</si>
  <si>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</si>
  <si>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</si>
  <si>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</si>
  <si>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</si>
  <si>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</si>
  <si>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</si>
  <si>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</si>
  <si>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</si>
  <si>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</si>
  <si>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</si>
  <si>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</si>
  <si>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</si>
  <si>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</si>
  <si>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</si>
  <si>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</si>
  <si>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</si>
  <si>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</si>
  <si>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</si>
  <si>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</si>
  <si>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</si>
  <si>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</si>
  <si>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</si>
  <si>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</si>
  <si>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</si>
  <si>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</si>
  <si>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</si>
  <si>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</si>
  <si>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</si>
  <si>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</si>
  <si>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</si>
  <si>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</si>
  <si>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</si>
  <si>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</si>
  <si>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</si>
  <si>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</si>
  <si>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</si>
  <si>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</si>
  <si>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</si>
  <si>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</si>
  <si>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</si>
  <si>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</si>
  <si>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</si>
  <si>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</si>
  <si>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</si>
  <si>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</si>
  <si>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</si>
  <si>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</si>
  <si>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</si>
  <si>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</si>
  <si>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</si>
  <si>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</si>
  <si>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</si>
  <si>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</si>
  <si>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</si>
  <si>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</si>
  <si>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</si>
  <si>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</si>
  <si>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</si>
  <si>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</si>
  <si>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</si>
  <si>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</si>
  <si>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</si>
  <si>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</si>
  <si>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</si>
  <si>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</si>
  <si>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</si>
  <si>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</si>
  <si>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</si>
  <si>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</si>
  <si>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</si>
  <si>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</si>
  <si>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</si>
  <si>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</si>
  <si>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</si>
  <si>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</si>
  <si>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</si>
  <si>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</si>
  <si>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</si>
  <si>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</si>
  <si>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</si>
  <si>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</si>
  <si>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</si>
  <si>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</si>
  <si>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</si>
  <si>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</si>
  <si>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</si>
  <si>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</si>
  <si>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</si>
  <si>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</si>
  <si>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</si>
  <si>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</si>
  <si>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</si>
  <si>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</si>
  <si>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</si>
  <si>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</si>
  <si>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</si>
  <si>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</si>
  <si>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</si>
  <si>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</si>
  <si>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</si>
  <si>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</si>
  <si>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</si>
  <si>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</si>
  <si>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</si>
  <si>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</si>
  <si>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</si>
  <si>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</si>
  <si>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</si>
  <si>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</si>
  <si>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</si>
  <si>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</si>
  <si>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</si>
  <si>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</si>
  <si>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</si>
  <si>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</si>
  <si>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</si>
  <si>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</si>
  <si>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</si>
  <si>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</si>
  <si>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</si>
  <si>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</si>
  <si>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</si>
  <si>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</si>
  <si>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</si>
  <si>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</si>
  <si>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</si>
  <si>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</si>
  <si>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</si>
  <si>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</si>
  <si>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</si>
  <si>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</si>
  <si>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</si>
  <si>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</si>
  <si>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</si>
  <si>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</si>
  <si>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</si>
  <si>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</si>
  <si>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</si>
  <si>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</si>
  <si>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</si>
  <si>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</si>
  <si>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</si>
  <si>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</si>
  <si>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</si>
  <si>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</si>
  <si>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</si>
  <si>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</si>
  <si>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</si>
  <si>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</si>
  <si>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</si>
  <si>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</si>
  <si>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</si>
  <si>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</si>
  <si>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</si>
  <si>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</si>
  <si>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</si>
  <si>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</si>
  <si>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</si>
  <si>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</si>
  <si>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</si>
  <si>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</si>
  <si>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</si>
  <si>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</si>
  <si>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</si>
  <si>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</si>
  <si>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</si>
  <si>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</si>
  <si>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</si>
  <si>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</si>
  <si>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</si>
  <si>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</si>
  <si>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</si>
  <si>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</si>
  <si>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</si>
  <si>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</si>
  <si>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</si>
  <si>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</si>
  <si>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</si>
  <si>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</si>
  <si>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</si>
  <si>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</si>
  <si>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</si>
  <si>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</si>
  <si>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</si>
  <si>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</si>
  <si>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</si>
  <si>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</si>
  <si>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</si>
  <si>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</si>
  <si>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</si>
  <si>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</si>
  <si>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</si>
  <si>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</si>
  <si>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</si>
  <si>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</si>
  <si>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</si>
  <si>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</si>
  <si>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</si>
  <si>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</si>
  <si>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</si>
  <si>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</si>
  <si>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</si>
  <si>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</si>
  <si>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</si>
  <si>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</si>
  <si>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</si>
  <si>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</si>
  <si>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</si>
  <si>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</si>
  <si>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</si>
  <si>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</si>
  <si>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</si>
  <si>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</si>
  <si>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</si>
  <si>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</si>
  <si>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</si>
  <si>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</si>
  <si>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</si>
  <si>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</si>
  <si>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</si>
  <si>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</si>
  <si>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</si>
  <si>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</si>
  <si>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</si>
  <si>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</si>
  <si>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</si>
  <si>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</si>
  <si>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</si>
  <si>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</si>
  <si>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</si>
  <si>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</si>
  <si>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</si>
  <si>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</si>
  <si>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</si>
  <si>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</si>
  <si>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</si>
  <si>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</si>
  <si>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</si>
  <si>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</si>
  <si>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</si>
  <si>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</si>
  <si>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</si>
  <si>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</si>
  <si>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</si>
  <si>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</si>
  <si>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</si>
  <si>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</si>
  <si>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</si>
  <si>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</si>
  <si>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</si>
  <si>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</si>
  <si>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</si>
  <si>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</si>
  <si>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</si>
  <si>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</si>
  <si>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</si>
  <si>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</si>
  <si>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</si>
  <si>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</si>
  <si>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</si>
  <si>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</si>
  <si>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</si>
  <si>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</si>
  <si>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</si>
  <si>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</si>
  <si>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</si>
  <si>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</si>
  <si>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</si>
  <si>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</si>
  <si>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</si>
  <si>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</si>
  <si>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</si>
  <si>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</si>
  <si>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</si>
  <si>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</si>
  <si>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</si>
  <si>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</si>
  <si>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</si>
  <si>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</si>
  <si>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</si>
  <si>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</si>
  <si>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</si>
  <si>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</si>
  <si>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</si>
  <si>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</si>
  <si>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</si>
  <si>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</si>
  <si>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</si>
  <si>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</si>
  <si>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</si>
  <si>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</si>
  <si>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</si>
  <si>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</si>
  <si>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</si>
  <si>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</si>
  <si>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</si>
  <si>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</si>
  <si>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</si>
  <si>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</si>
  <si>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</si>
  <si>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</si>
  <si>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</si>
  <si>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</si>
  <si>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</si>
  <si>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</si>
  <si>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</si>
  <si>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</si>
  <si>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</si>
  <si>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</si>
  <si>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</si>
  <si>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</si>
  <si>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</si>
  <si>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</si>
  <si>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</si>
  <si>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</si>
  <si>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</si>
  <si>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</si>
  <si>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</si>
  <si>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</si>
  <si>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</si>
  <si>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</si>
  <si>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</si>
  <si>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</si>
  <si>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</si>
  <si>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</si>
  <si>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</si>
  <si>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</si>
  <si>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</si>
  <si>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</si>
  <si>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</si>
  <si>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</si>
  <si>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</si>
  <si>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</si>
  <si>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</si>
  <si>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</si>
  <si>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</si>
  <si>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</si>
  <si>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</si>
  <si>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</si>
  <si>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</si>
  <si>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</si>
  <si>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</si>
  <si>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</si>
  <si>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</si>
  <si>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</si>
  <si>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</si>
  <si>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</si>
  <si>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</si>
  <si>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</si>
  <si>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</si>
  <si>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</si>
  <si>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</si>
  <si>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</si>
  <si>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</si>
  <si>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</si>
  <si>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</si>
  <si>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</si>
  <si>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</si>
  <si>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</si>
  <si>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</si>
  <si>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</si>
  <si>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</si>
  <si>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</si>
  <si>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</si>
  <si>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</si>
  <si>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</si>
  <si>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</si>
  <si>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</si>
  <si>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</si>
  <si>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</si>
  <si>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</si>
  <si>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</si>
  <si>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</si>
  <si>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</si>
  <si>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</si>
  <si>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</si>
  <si>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</si>
  <si>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</si>
  <si>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</si>
  <si>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</si>
  <si>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</si>
  <si>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</si>
  <si>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</si>
  <si>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</si>
  <si>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</si>
  <si>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</si>
  <si>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</si>
  <si>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</si>
  <si>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</si>
  <si>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</si>
  <si>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</si>
  <si>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</si>
  <si>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</si>
  <si>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</si>
  <si>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</si>
  <si>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</si>
  <si>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</si>
  <si>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</si>
  <si>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</si>
  <si>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</si>
  <si>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</si>
  <si>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</si>
  <si>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</si>
  <si>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</si>
  <si>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</si>
  <si>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</si>
  <si>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</si>
  <si>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</si>
  <si>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</si>
  <si>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</si>
  <si>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</si>
  <si>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</si>
  <si>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</si>
  <si>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</si>
  <si>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</si>
  <si>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</si>
  <si>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</si>
  <si>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</si>
  <si>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</si>
  <si>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</si>
  <si>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</si>
  <si>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</si>
  <si>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</si>
  <si>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</si>
  <si>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</si>
  <si>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</si>
  <si>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</si>
  <si>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</si>
  <si>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</si>
  <si>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</si>
  <si>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</si>
  <si>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</si>
  <si>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</si>
  <si>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</si>
  <si>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</si>
  <si>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</si>
  <si>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</si>
  <si>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</si>
  <si>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</si>
  <si>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</si>
  <si>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</si>
  <si>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</si>
  <si>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</si>
  <si>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</si>
  <si>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</si>
  <si>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</si>
  <si>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</si>
  <si>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</si>
  <si>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</si>
  <si>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</si>
  <si>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</si>
  <si>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</si>
  <si>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</si>
  <si>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</si>
  <si>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</si>
  <si>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</si>
  <si>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</si>
  <si>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</si>
  <si>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</si>
  <si>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</si>
  <si>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</si>
  <si>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</si>
  <si>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</si>
  <si>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</si>
  <si>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</si>
  <si>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</si>
  <si>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</si>
  <si>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</si>
  <si>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</si>
  <si>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</si>
  <si>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</si>
  <si>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</si>
  <si>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</si>
  <si>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</si>
  <si>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</si>
  <si>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</si>
  <si>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</si>
  <si>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</si>
  <si>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</si>
  <si>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</si>
  <si>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</si>
  <si>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</si>
  <si>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</si>
  <si>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</si>
  <si>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</si>
  <si>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</si>
  <si>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</si>
  <si>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</si>
  <si>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</si>
  <si>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</si>
  <si>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</si>
  <si>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</si>
  <si>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</si>
  <si>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</si>
  <si>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</si>
  <si>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</si>
  <si>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</si>
  <si>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</si>
  <si>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</si>
  <si>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</si>
  <si>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</si>
  <si>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</si>
  <si>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</si>
  <si>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</si>
  <si>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</si>
  <si>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</si>
  <si>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</si>
  <si>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</si>
  <si>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</si>
  <si>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</si>
  <si>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</si>
  <si>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</si>
  <si>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</si>
  <si>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</si>
  <si>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</si>
  <si>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</si>
  <si>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</si>
  <si>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</si>
  <si>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</si>
  <si>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</si>
  <si>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</si>
  <si>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</si>
  <si>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</si>
  <si>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</si>
  <si>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</si>
  <si>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</si>
  <si>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</si>
  <si>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</si>
  <si>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</si>
  <si>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</si>
  <si>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</si>
  <si>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</si>
  <si>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</si>
  <si>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</si>
  <si>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</si>
  <si>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</si>
  <si>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</si>
  <si>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</si>
  <si>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</si>
  <si>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</si>
  <si>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</si>
  <si>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</si>
  <si>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</si>
  <si>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</si>
  <si>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</si>
  <si>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</si>
  <si>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</si>
  <si>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</si>
  <si>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</si>
  <si>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</si>
  <si>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</si>
  <si>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</si>
  <si>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</si>
  <si>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</si>
  <si>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</si>
  <si>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</si>
  <si>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</si>
  <si>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</si>
  <si>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</si>
  <si>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</si>
  <si>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</si>
  <si>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</si>
  <si>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</si>
  <si>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</si>
  <si>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</si>
  <si>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</si>
  <si>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</si>
  <si>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</si>
  <si>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</si>
  <si>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</si>
  <si>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</si>
  <si>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</si>
  <si>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</si>
  <si>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</si>
  <si>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</si>
  <si>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</si>
  <si>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</si>
  <si>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</si>
  <si>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</si>
  <si>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</si>
  <si>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</si>
  <si>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</si>
  <si>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</si>
  <si>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</si>
  <si>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</si>
  <si>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</si>
  <si>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</si>
  <si>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</si>
  <si>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</si>
  <si>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</si>
  <si>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</si>
  <si>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</si>
  <si>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</si>
  <si>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</si>
  <si>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</si>
  <si>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</si>
  <si>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</si>
  <si>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</si>
  <si>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</si>
  <si>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</si>
  <si>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</si>
  <si>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</si>
  <si>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</si>
  <si>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</si>
  <si>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</si>
  <si>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</si>
  <si>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</si>
  <si>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</si>
  <si>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</si>
  <si>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</si>
  <si>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</si>
  <si>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</si>
  <si>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</si>
  <si>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</si>
  <si>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</si>
  <si>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</si>
  <si>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</si>
  <si>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</si>
  <si>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</si>
  <si>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</si>
  <si>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</si>
  <si>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</si>
  <si>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</si>
  <si>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</si>
  <si>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</si>
  <si>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</si>
  <si>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</si>
  <si>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</si>
  <si>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</si>
  <si>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</si>
  <si>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</si>
  <si>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</si>
  <si>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</si>
  <si>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</si>
  <si>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</si>
  <si>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</si>
  <si>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</si>
  <si>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</si>
  <si>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</si>
  <si>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</si>
  <si>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</si>
  <si>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</si>
  <si>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</si>
  <si>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</si>
  <si>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</si>
  <si>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</si>
  <si>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</si>
  <si>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</si>
  <si>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</si>
  <si>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</si>
  <si>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</si>
  <si>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</si>
  <si>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</si>
  <si>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</si>
  <si>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</si>
  <si>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</si>
  <si>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</si>
  <si>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</si>
  <si>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</si>
  <si>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</si>
  <si>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</si>
  <si>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</si>
  <si>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</si>
  <si>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</si>
  <si>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</si>
  <si>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</si>
  <si>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</si>
  <si>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</si>
  <si>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</si>
  <si>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</si>
  <si>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</si>
  <si>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</si>
  <si>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</si>
  <si>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</si>
  <si>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</si>
  <si>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</si>
  <si>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</si>
  <si>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</si>
  <si>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</si>
  <si>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</si>
  <si>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</si>
  <si>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</si>
  <si>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</si>
  <si>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</si>
  <si>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</si>
  <si>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</si>
  <si>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</si>
  <si>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</si>
  <si>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</si>
  <si>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</si>
  <si>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</si>
  <si>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</si>
  <si>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</si>
  <si>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</si>
  <si>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</si>
  <si>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</si>
  <si>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</si>
  <si>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</si>
  <si>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</si>
  <si>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</si>
  <si>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</si>
  <si>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</si>
  <si>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</si>
  <si>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</si>
  <si>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</si>
  <si>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</si>
  <si>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</si>
  <si>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</si>
  <si>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</si>
  <si>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</si>
  <si>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</si>
  <si>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</si>
  <si>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</si>
  <si>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</si>
  <si>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</si>
  <si>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</si>
  <si>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</si>
  <si>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</si>
  <si>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</si>
  <si>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</si>
  <si>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</si>
  <si>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</si>
  <si>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</si>
  <si>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</si>
  <si>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</si>
  <si>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</si>
  <si>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</si>
  <si>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</si>
  <si>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</si>
  <si>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</si>
  <si>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</si>
  <si>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</si>
  <si>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</si>
  <si>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</si>
  <si>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</si>
  <si>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</si>
  <si>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</si>
  <si>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</si>
  <si>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</si>
  <si>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</si>
  <si>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</si>
  <si>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</si>
  <si>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</si>
  <si>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</si>
  <si>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</si>
  <si>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</si>
  <si>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</si>
  <si>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</si>
  <si>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</si>
  <si>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</si>
  <si>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</si>
  <si>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</si>
  <si>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</si>
  <si>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</si>
  <si>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</si>
  <si>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</si>
  <si>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</si>
  <si>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</si>
  <si>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</si>
  <si>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</si>
  <si>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</si>
  <si>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</si>
  <si>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</si>
  <si>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</si>
  <si>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</si>
  <si>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</si>
  <si>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</si>
  <si>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</si>
  <si>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</si>
  <si>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</si>
  <si>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</si>
  <si>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</si>
  <si>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</si>
  <si>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</si>
  <si>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</si>
  <si>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</si>
  <si>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</si>
  <si>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</si>
  <si>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</si>
  <si>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</si>
  <si>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</si>
  <si>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</si>
  <si>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</si>
  <si>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</si>
  <si>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</si>
  <si>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</si>
  <si>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</si>
  <si>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</si>
  <si>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</si>
  <si>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</si>
  <si>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</si>
  <si>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</si>
  <si>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</si>
  <si>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</si>
  <si>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</si>
  <si>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</si>
  <si>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</si>
  <si>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</si>
  <si>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</si>
  <si>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</si>
  <si>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</si>
  <si>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</si>
  <si>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</si>
  <si>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</si>
  <si>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</si>
  <si>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</si>
  <si>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</si>
  <si>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</si>
  <si>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</si>
  <si>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</si>
  <si>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</si>
  <si>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</si>
  <si>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</si>
  <si>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</si>
  <si>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</si>
  <si>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</si>
  <si>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</si>
  <si>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</si>
  <si>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</si>
  <si>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</si>
  <si>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</si>
  <si>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</si>
  <si>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</si>
  <si>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</si>
  <si>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</si>
  <si>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</si>
  <si>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</si>
  <si>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</si>
  <si>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</si>
  <si>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</si>
  <si>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</si>
  <si>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</si>
  <si>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</si>
  <si>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</si>
  <si>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</si>
  <si>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</si>
  <si>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</si>
  <si>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</si>
  <si>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</si>
  <si>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</si>
  <si>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</si>
  <si>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</si>
  <si>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</si>
  <si>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</si>
  <si>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</si>
  <si>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</si>
  <si>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</si>
  <si>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</si>
  <si>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</si>
  <si>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</si>
  <si>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</si>
  <si>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</si>
  <si>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</si>
  <si>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</si>
  <si>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</si>
  <si>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</si>
  <si>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</si>
  <si>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</si>
  <si>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</si>
  <si>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</si>
  <si>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</si>
  <si>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</si>
  <si>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</si>
  <si>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</si>
  <si>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</si>
  <si>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</si>
  <si>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</si>
  <si>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</si>
  <si>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</si>
  <si>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</si>
  <si>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</si>
  <si>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</si>
  <si>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</si>
  <si>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</si>
  <si>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</si>
  <si>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</si>
  <si>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</si>
  <si>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</si>
  <si>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</si>
  <si>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</si>
  <si>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</si>
  <si>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</si>
  <si>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</si>
  <si>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</si>
  <si>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</si>
  <si>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</si>
  <si>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</si>
  <si>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</si>
  <si>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</si>
  <si>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</si>
  <si>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</si>
  <si>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</si>
  <si>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</si>
  <si>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</si>
  <si>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</si>
  <si>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</si>
  <si>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</si>
  <si>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</si>
  <si>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</si>
  <si>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</si>
  <si>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</si>
  <si>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</si>
  <si>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</si>
  <si>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</si>
  <si>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</si>
  <si>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</si>
  <si>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</si>
  <si>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</si>
  <si>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</si>
  <si>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</si>
  <si>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</si>
  <si>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</si>
  <si>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</si>
  <si>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</si>
  <si>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</si>
  <si>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</si>
  <si>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</si>
  <si>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</si>
  <si>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</si>
  <si>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</si>
  <si>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</si>
  <si>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</si>
  <si>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</si>
  <si>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</si>
  <si>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</si>
  <si>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</si>
  <si>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</si>
  <si>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</si>
  <si>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</si>
  <si>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</si>
  <si>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</si>
  <si>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</si>
  <si>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</si>
  <si>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</si>
  <si>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</si>
  <si>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</si>
  <si>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</si>
  <si>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</si>
  <si>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</si>
  <si>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</si>
  <si>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</si>
  <si>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</si>
  <si>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</si>
  <si>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</si>
  <si>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</si>
  <si>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</si>
  <si>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</si>
  <si>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</si>
  <si>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</si>
  <si>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</si>
  <si>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</si>
  <si>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</si>
  <si>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</si>
  <si>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</si>
  <si>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</si>
  <si>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</si>
  <si>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</si>
  <si>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</si>
  <si>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</si>
  <si>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</si>
  <si>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</si>
  <si>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</si>
  <si>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</si>
  <si>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</si>
  <si>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</si>
  <si>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</si>
  <si>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</si>
  <si>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</si>
  <si>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</si>
  <si>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</si>
  <si>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</si>
  <si>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</si>
  <si>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</si>
  <si>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</si>
  <si>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</si>
  <si>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</si>
  <si>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</si>
  <si>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</si>
  <si>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</si>
  <si>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</si>
  <si>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</si>
  <si>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</si>
  <si>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</si>
  <si>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</si>
  <si>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</si>
  <si>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</si>
  <si>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</si>
  <si>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</si>
  <si>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</si>
  <si>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</si>
  <si>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</si>
  <si>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</si>
  <si>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</si>
  <si>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</si>
  <si>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</si>
  <si>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</si>
  <si>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</si>
  <si>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</si>
  <si>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</si>
  <si>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</si>
  <si>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</si>
  <si>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</si>
  <si>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</si>
  <si>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</si>
  <si>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</si>
  <si>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</si>
  <si>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</si>
  <si>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</si>
  <si>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</si>
  <si>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</si>
  <si>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</si>
  <si>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</si>
  <si>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</si>
  <si>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</si>
  <si>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</si>
  <si>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</si>
  <si>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</si>
  <si>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</si>
  <si>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</si>
  <si>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</si>
  <si>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</si>
  <si>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</si>
  <si>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</si>
  <si>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</si>
  <si>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</si>
  <si>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</si>
  <si>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</si>
  <si>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</si>
  <si>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</si>
  <si>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</si>
  <si>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</si>
  <si>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</si>
  <si>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</si>
  <si>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</si>
  <si>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</si>
  <si>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</si>
  <si>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</si>
  <si>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</si>
  <si>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</si>
  <si>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</si>
  <si>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</si>
  <si>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</si>
  <si>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</si>
  <si>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</si>
  <si>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</si>
  <si>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</si>
  <si>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</si>
  <si>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</si>
  <si>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</si>
  <si>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</si>
  <si>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</si>
  <si>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</si>
  <si>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</si>
  <si>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</si>
  <si>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</si>
  <si>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</si>
  <si>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</si>
  <si>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</si>
  <si>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</si>
  <si>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</si>
  <si>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</si>
  <si>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</si>
  <si>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</si>
  <si>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</si>
  <si>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</si>
  <si>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</si>
  <si>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</si>
  <si>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</si>
  <si>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</si>
  <si>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</si>
  <si>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</si>
  <si>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</si>
  <si>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</si>
  <si>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</si>
  <si>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</si>
  <si>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</si>
  <si>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</si>
  <si>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</si>
  <si>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</si>
  <si>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</si>
  <si>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</si>
  <si>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</si>
  <si>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</si>
  <si>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</si>
  <si>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</si>
  <si>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</si>
  <si>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</si>
  <si>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</si>
  <si>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</si>
  <si>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</si>
  <si>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</si>
  <si>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</si>
  <si>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</si>
  <si>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</si>
  <si>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</si>
  <si>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</si>
  <si>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</si>
  <si>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</si>
  <si>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</si>
  <si>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</si>
  <si>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</si>
  <si>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</si>
  <si>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</si>
  <si>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</si>
  <si>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</si>
  <si>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</si>
  <si>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</si>
  <si>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</si>
  <si>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</si>
  <si>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</si>
  <si>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</si>
  <si>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</si>
  <si>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</si>
  <si>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</si>
  <si>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</si>
  <si>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</si>
  <si>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</si>
  <si>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</si>
  <si>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</si>
  <si>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</si>
  <si>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</si>
  <si>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</si>
  <si>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</si>
  <si>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</si>
  <si>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</si>
  <si>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</si>
  <si>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</si>
  <si>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</si>
  <si>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</si>
  <si>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</si>
  <si>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</si>
  <si>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</si>
  <si>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</si>
  <si>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</si>
  <si>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</si>
  <si>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</si>
  <si>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</si>
  <si>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</si>
  <si>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</si>
  <si>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</si>
  <si>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</si>
  <si>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</si>
  <si>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</si>
  <si>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</si>
  <si>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</si>
  <si>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</si>
  <si>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</si>
  <si>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</si>
  <si>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</si>
  <si>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</si>
  <si>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</si>
  <si>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</si>
  <si>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</si>
  <si>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</si>
  <si>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</si>
  <si>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</si>
  <si>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</si>
  <si>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</si>
  <si>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</si>
  <si>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</si>
  <si>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</si>
  <si>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</si>
  <si>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</si>
  <si>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</si>
  <si>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</si>
  <si>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</si>
  <si>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</si>
  <si>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</si>
  <si>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</si>
  <si>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</si>
  <si>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</si>
  <si>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</si>
  <si>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</si>
  <si>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</si>
  <si>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</si>
  <si>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</si>
  <si>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</si>
  <si>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</si>
  <si>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</si>
  <si>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</si>
  <si>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</si>
  <si>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</si>
  <si>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</si>
  <si>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</si>
  <si>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</si>
  <si>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</si>
  <si>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</si>
  <si>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</si>
  <si>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</si>
  <si>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</si>
  <si>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</si>
  <si>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</si>
  <si>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</si>
  <si>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</si>
  <si>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</si>
  <si>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</si>
  <si>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</si>
  <si>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</si>
  <si>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</si>
  <si>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</si>
  <si>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</si>
  <si>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</si>
  <si>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</si>
  <si>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</si>
  <si>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</si>
  <si>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</si>
  <si>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</si>
  <si>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</si>
  <si>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</si>
  <si>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</si>
  <si>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</si>
  <si>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</si>
  <si>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</si>
  <si>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</si>
  <si>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</si>
  <si>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</si>
  <si>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</si>
  <si>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</si>
  <si>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</si>
  <si>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</si>
  <si>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</si>
  <si>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</si>
  <si>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</si>
  <si>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</si>
  <si>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</si>
  <si>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</si>
  <si>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</si>
  <si>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</si>
  <si>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</si>
  <si>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</si>
  <si>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</si>
  <si>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</si>
  <si>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</si>
  <si>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</si>
  <si>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</si>
  <si>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</si>
  <si>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</si>
  <si>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</si>
  <si>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</si>
  <si>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</si>
  <si>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</si>
  <si>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</si>
  <si>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</si>
  <si>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</si>
  <si>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</si>
  <si>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</si>
  <si>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</si>
  <si>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</si>
  <si>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</si>
  <si>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</si>
  <si>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</si>
  <si>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</si>
  <si>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</si>
  <si>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</si>
  <si>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</si>
  <si>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</si>
  <si>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</si>
  <si>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</si>
  <si>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</si>
  <si>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</si>
  <si>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</si>
  <si>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</si>
  <si>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</si>
  <si>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</si>
  <si>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</si>
  <si>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</si>
  <si>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</si>
  <si>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</si>
  <si>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</si>
  <si>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</si>
  <si>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</si>
  <si>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</si>
  <si>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</si>
  <si>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</si>
  <si>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</si>
  <si>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</si>
  <si>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</si>
  <si>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</si>
  <si>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</si>
  <si>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</si>
  <si>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</si>
  <si>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</si>
  <si>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</si>
  <si>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</si>
  <si>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</si>
  <si>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</si>
  <si>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</si>
  <si>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</si>
  <si>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</si>
  <si>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</si>
  <si>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</si>
  <si>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</si>
  <si>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</si>
  <si>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</si>
  <si>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</si>
  <si>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</si>
  <si>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</si>
  <si>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</si>
  <si>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</si>
  <si>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</si>
  <si>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</si>
  <si>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</si>
  <si>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</si>
  <si>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</si>
  <si>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</si>
  <si>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</si>
  <si>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</si>
  <si>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</si>
  <si>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</si>
  <si>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</si>
  <si>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</si>
  <si>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</si>
  <si>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</si>
  <si>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</si>
  <si>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</si>
  <si>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</si>
  <si>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</si>
  <si>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</si>
  <si>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</si>
  <si>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</si>
  <si>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</si>
  <si>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</si>
  <si>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</si>
  <si>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</si>
  <si>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</si>
  <si>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</si>
  <si>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</si>
  <si>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</si>
  <si>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</si>
  <si>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</si>
  <si>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</si>
  <si>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</si>
  <si>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</si>
  <si>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</si>
  <si>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</si>
  <si>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</si>
  <si>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</si>
  <si>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</si>
  <si>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</si>
  <si>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</si>
  <si>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</si>
  <si>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</si>
  <si>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</si>
  <si>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</si>
  <si>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</si>
  <si>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</si>
  <si>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</si>
  <si>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</si>
  <si>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</si>
  <si>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</si>
  <si>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</si>
  <si>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</si>
  <si>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</si>
  <si>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</si>
  <si>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</si>
  <si>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</si>
  <si>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</si>
  <si>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</si>
  <si>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</si>
  <si>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</si>
  <si>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</si>
  <si>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</si>
  <si>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</si>
  <si>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</si>
  <si>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</si>
  <si>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</si>
  <si>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</si>
  <si>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</si>
  <si>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</si>
  <si>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</si>
  <si>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</si>
  <si>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</si>
  <si>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</si>
  <si>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</si>
  <si>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</si>
  <si>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</si>
  <si>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</si>
  <si>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</si>
  <si>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</si>
  <si>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</si>
  <si>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</si>
  <si>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</si>
  <si>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</si>
  <si>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</si>
  <si>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</si>
  <si>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</si>
  <si>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</si>
  <si>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</si>
  <si>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</si>
  <si>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</si>
  <si>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</si>
  <si>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</si>
  <si>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</si>
  <si>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</si>
  <si>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</si>
  <si>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</si>
  <si>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</si>
  <si>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</si>
  <si>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</si>
  <si>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</si>
  <si>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</si>
  <si>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</si>
  <si>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</si>
  <si>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</si>
  <si>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</si>
  <si>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</si>
  <si>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</si>
  <si>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</si>
  <si>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</si>
  <si>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</si>
  <si>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</si>
  <si>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</si>
  <si>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</si>
  <si>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</si>
  <si>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</si>
  <si>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</si>
  <si>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</si>
  <si>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</si>
  <si>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</si>
  <si>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</si>
  <si>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</si>
  <si>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</si>
  <si>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</si>
  <si>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</si>
  <si>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</si>
  <si>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</si>
  <si>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</si>
  <si>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</si>
  <si>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</si>
  <si>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</si>
  <si>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</si>
  <si>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</si>
  <si>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</si>
  <si>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</si>
  <si>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</si>
  <si>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</si>
  <si>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</si>
  <si>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</si>
  <si>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</si>
  <si>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</si>
  <si>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</si>
  <si>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</si>
  <si>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</si>
  <si>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</si>
  <si>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</si>
  <si>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</si>
  <si>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</si>
  <si>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</si>
  <si>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</si>
  <si>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</si>
  <si>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</si>
  <si>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</si>
  <si>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</si>
  <si>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</si>
  <si>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</si>
  <si>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</si>
  <si>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</si>
  <si>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</si>
  <si>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</si>
  <si>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</si>
  <si>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</si>
  <si>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</si>
  <si>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</si>
  <si>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</si>
  <si>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</si>
  <si>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</si>
  <si>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</si>
  <si>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</si>
  <si>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</si>
  <si>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</si>
  <si>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</si>
  <si>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</si>
  <si>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</si>
  <si>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</si>
  <si>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</si>
  <si>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</si>
  <si>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</si>
  <si>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</si>
  <si>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</si>
  <si>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</si>
  <si>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</si>
  <si>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</si>
  <si>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</si>
  <si>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</si>
  <si>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</si>
  <si>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</si>
  <si>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</si>
  <si>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</si>
  <si>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</si>
  <si>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</si>
  <si>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</si>
  <si>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</si>
  <si>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</si>
  <si>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</si>
  <si>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</si>
  <si>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</si>
  <si>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</si>
  <si>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</si>
  <si>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</si>
  <si>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</si>
  <si>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</si>
  <si>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</si>
  <si>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</si>
  <si>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</si>
  <si>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</si>
  <si>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</si>
  <si>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</si>
  <si>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</si>
  <si>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</si>
  <si>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</si>
  <si>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</si>
  <si>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</si>
  <si>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</si>
  <si>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</si>
  <si>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</si>
  <si>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</si>
  <si>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</si>
  <si>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</si>
  <si>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</si>
  <si>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</si>
  <si>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</si>
  <si>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</si>
  <si>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</si>
  <si>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</si>
  <si>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</si>
  <si>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</si>
  <si>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</si>
  <si>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</si>
  <si>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</si>
  <si>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</si>
  <si>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</si>
  <si>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</si>
  <si>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</si>
  <si>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</si>
  <si>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</si>
  <si>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</si>
  <si>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</si>
  <si>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</si>
  <si>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</si>
  <si>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</si>
  <si>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</si>
  <si>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</si>
  <si>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</si>
  <si>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</si>
  <si>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</si>
  <si>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</si>
  <si>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</si>
  <si>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</si>
  <si>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</si>
  <si>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</si>
  <si>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</si>
  <si>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</si>
  <si>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</si>
  <si>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</si>
  <si>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</si>
  <si>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</si>
  <si>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</si>
  <si>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</si>
  <si>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</si>
  <si>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</si>
  <si>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</si>
  <si>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</si>
  <si>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</si>
  <si>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</si>
  <si>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</si>
  <si>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</si>
  <si>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</si>
  <si>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</si>
  <si>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</si>
  <si>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</si>
  <si>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</si>
  <si>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</si>
  <si>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</si>
  <si>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</si>
  <si>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</si>
  <si>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</si>
  <si>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</si>
  <si>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</si>
  <si>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</si>
  <si>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</si>
  <si>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</si>
  <si>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</si>
  <si>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</si>
  <si>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</si>
  <si>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</si>
  <si>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</si>
  <si>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</si>
  <si>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</si>
  <si>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</si>
  <si>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</si>
  <si>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</si>
  <si>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</si>
  <si>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</si>
  <si>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</si>
  <si>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</si>
  <si>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</si>
  <si>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</si>
  <si>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</si>
  <si>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</si>
  <si>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</si>
  <si>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</si>
  <si>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</si>
  <si>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</si>
  <si>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</si>
  <si>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</si>
  <si>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</si>
  <si>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</si>
  <si>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</si>
  <si>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</si>
  <si>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</si>
  <si>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</si>
  <si>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</si>
  <si>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</si>
  <si>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</si>
  <si>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</si>
  <si>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</si>
  <si>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</si>
  <si>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</si>
  <si>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</si>
  <si>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</si>
  <si>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</si>
  <si>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</si>
  <si>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</si>
  <si>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</si>
  <si>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</si>
  <si>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</si>
  <si>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</si>
  <si>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</si>
  <si>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</si>
  <si>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</si>
  <si>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</si>
  <si>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</si>
  <si>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</si>
  <si>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</si>
  <si>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</si>
  <si>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</si>
  <si>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</si>
  <si>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</si>
  <si>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</si>
  <si>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</si>
  <si>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</si>
  <si>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</si>
  <si>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</si>
  <si>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</si>
  <si>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</si>
  <si>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</si>
  <si>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</si>
  <si>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</si>
  <si>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</si>
  <si>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</si>
  <si>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</si>
  <si>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</si>
  <si>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</si>
  <si>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</si>
  <si>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</si>
  <si>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</si>
  <si>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</si>
  <si>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</si>
  <si>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</si>
  <si>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</si>
  <si>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</si>
  <si>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</si>
  <si>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</si>
  <si>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</si>
  <si>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</si>
  <si>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</si>
  <si>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</si>
  <si>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</si>
  <si>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</si>
  <si>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</si>
  <si>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</si>
  <si>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</si>
  <si>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</si>
  <si>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</si>
  <si>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</si>
  <si>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</si>
  <si>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</si>
  <si>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</si>
  <si>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</si>
  <si>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</si>
  <si>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</si>
  <si>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</si>
  <si>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</si>
  <si>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</si>
  <si>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</si>
  <si>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</si>
  <si>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</si>
  <si>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</si>
  <si>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</si>
  <si>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</si>
  <si>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</si>
  <si>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</si>
  <si>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</si>
  <si>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</si>
  <si>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</si>
  <si>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</si>
  <si>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</si>
  <si>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</si>
  <si>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</si>
  <si>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</si>
  <si>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</si>
  <si>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</si>
  <si>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</si>
  <si>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</si>
  <si>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</si>
  <si>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</si>
  <si>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</si>
  <si>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</si>
  <si>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</si>
  <si>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</si>
  <si>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</si>
  <si>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</si>
  <si>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</si>
  <si>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</si>
  <si>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</si>
  <si>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</si>
  <si>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</si>
  <si>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</si>
  <si>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</si>
  <si>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</si>
  <si>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</si>
  <si>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</si>
  <si>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</si>
  <si>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</si>
  <si>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</si>
  <si>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</si>
  <si>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</si>
  <si>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</si>
  <si>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</si>
  <si>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</si>
  <si>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</si>
  <si>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</si>
  <si>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</si>
  <si>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</si>
  <si>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</si>
  <si>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</si>
  <si>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</si>
  <si>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</si>
  <si>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</si>
  <si>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</si>
  <si>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</si>
  <si>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</si>
  <si>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</si>
  <si>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</si>
  <si>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</si>
  <si>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</si>
  <si>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</si>
  <si>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</si>
  <si>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</si>
  <si>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</si>
  <si>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</si>
  <si>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</si>
  <si>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</si>
  <si>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</si>
  <si>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</si>
  <si>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</si>
  <si>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</si>
  <si>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</si>
  <si>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</si>
  <si>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</si>
  <si>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</si>
  <si>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</si>
  <si>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</si>
  <si>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</si>
  <si>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</si>
  <si>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</si>
  <si>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</si>
  <si>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</si>
  <si>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</si>
  <si>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</si>
  <si>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</si>
  <si>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</si>
  <si>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</si>
  <si>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</si>
  <si>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</si>
  <si>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</si>
  <si>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</si>
  <si>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</si>
  <si>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</si>
  <si>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</si>
  <si>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</si>
  <si>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</si>
  <si>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</si>
  <si>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</si>
  <si>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</si>
  <si>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</si>
  <si>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</si>
  <si>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</si>
  <si>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</si>
  <si>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</si>
  <si>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</si>
  <si>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</si>
  <si>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</si>
  <si>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</si>
  <si>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</si>
  <si>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</si>
  <si>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</si>
  <si>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</si>
  <si>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</si>
  <si>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</si>
  <si>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</si>
  <si>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</si>
  <si>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</si>
  <si>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</si>
  <si>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</si>
  <si>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</si>
  <si>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</si>
  <si>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</si>
  <si>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</si>
  <si>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</si>
  <si>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</si>
  <si>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</si>
  <si>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</si>
  <si>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</si>
  <si>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</si>
  <si>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</si>
  <si>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</si>
  <si>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</si>
  <si>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</si>
  <si>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</si>
  <si>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</si>
  <si>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</si>
  <si>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</si>
  <si>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</si>
  <si>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</si>
  <si>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</si>
  <si>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</si>
  <si>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</si>
  <si>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</si>
  <si>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</si>
  <si>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</si>
  <si>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</si>
  <si>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</si>
  <si>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</si>
  <si>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</si>
  <si>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</si>
  <si>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</si>
  <si>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</si>
  <si>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</si>
  <si>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</si>
  <si>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</si>
  <si>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</si>
  <si>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</si>
  <si>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</si>
  <si>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</si>
  <si>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</si>
  <si>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</si>
  <si>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</si>
  <si>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</si>
  <si>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</si>
  <si>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</si>
  <si>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</si>
  <si>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</si>
  <si>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</si>
  <si>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</si>
  <si>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</si>
  <si>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</si>
  <si>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</si>
  <si>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</si>
  <si>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</si>
  <si>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</si>
  <si>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</si>
  <si>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</si>
  <si>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</si>
  <si>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</si>
  <si>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</si>
  <si>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</si>
  <si>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</si>
  <si>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</si>
  <si>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</si>
  <si>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</si>
  <si>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</si>
  <si>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</si>
  <si>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</si>
  <si>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</si>
  <si>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</si>
  <si>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</si>
  <si>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</si>
  <si>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</si>
  <si>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</si>
  <si>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</si>
  <si>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</si>
  <si>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</si>
  <si>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</si>
  <si>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</si>
  <si>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</si>
  <si>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</si>
  <si>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</si>
  <si>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</si>
  <si>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</si>
  <si>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</si>
  <si>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</si>
  <si>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</si>
  <si>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</si>
  <si>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</si>
  <si>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</si>
  <si>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</si>
  <si>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</si>
  <si>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</si>
  <si>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</si>
  <si>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</si>
  <si>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</si>
  <si>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</si>
  <si>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</si>
  <si>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</si>
  <si>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</si>
  <si>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</si>
  <si>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</si>
  <si>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</si>
  <si>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</si>
  <si>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</si>
  <si>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</si>
  <si>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</si>
  <si>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</si>
  <si>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</si>
  <si>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</si>
  <si>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</si>
  <si>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</si>
  <si>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</si>
  <si>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</si>
  <si>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</si>
  <si>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</si>
  <si>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</si>
  <si>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</si>
  <si>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</si>
  <si>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</si>
  <si>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</si>
  <si>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</si>
  <si>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</si>
  <si>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</si>
  <si>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</si>
  <si>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</si>
  <si>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</si>
  <si>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</si>
  <si>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</si>
  <si>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</si>
  <si>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</si>
  <si>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</si>
  <si>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</si>
  <si>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</si>
  <si>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</si>
  <si>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</si>
  <si>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</si>
  <si>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</si>
  <si>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</si>
  <si>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</si>
  <si>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</si>
  <si>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</si>
  <si>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</si>
  <si>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</si>
  <si>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</si>
  <si>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</si>
  <si>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</si>
  <si>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</si>
  <si>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</si>
  <si>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</si>
  <si>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</si>
  <si>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</si>
  <si>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</si>
  <si>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</si>
  <si>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</si>
  <si>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</si>
  <si>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</si>
  <si>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</si>
  <si>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</si>
  <si>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</si>
  <si>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</si>
  <si>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</si>
  <si>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</si>
  <si>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</si>
  <si>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</si>
  <si>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</si>
  <si>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</si>
  <si>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</si>
  <si>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</si>
  <si>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</si>
  <si>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</si>
  <si>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</si>
  <si>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</si>
  <si>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</si>
  <si>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</si>
  <si>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</si>
  <si>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</si>
  <si>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</si>
  <si>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</si>
  <si>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</si>
  <si>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</si>
  <si>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</si>
  <si>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</si>
  <si>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</si>
  <si>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</si>
  <si>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</si>
  <si>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</si>
  <si>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</si>
  <si>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</si>
  <si>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</si>
  <si>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</si>
  <si>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</si>
  <si>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</si>
  <si>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</si>
  <si>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</si>
  <si>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</si>
  <si>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</si>
  <si>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</si>
  <si>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</si>
  <si>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</si>
  <si>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</si>
  <si>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</si>
  <si>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</si>
  <si>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</si>
  <si>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</si>
  <si>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</si>
  <si>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</si>
  <si>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</si>
  <si>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</si>
  <si>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</si>
  <si>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</si>
  <si>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</si>
  <si>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</si>
  <si>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</si>
  <si>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</si>
  <si>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</si>
  <si>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</si>
  <si>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</si>
  <si>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</si>
  <si>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</si>
  <si>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</si>
  <si>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</si>
  <si>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</si>
  <si>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</si>
  <si>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</si>
  <si>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</si>
  <si>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</si>
  <si>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</si>
  <si>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</si>
  <si>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</si>
  <si>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</si>
  <si>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</si>
  <si>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</si>
  <si>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</si>
  <si>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</si>
  <si>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</si>
  <si>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</si>
  <si>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</si>
  <si>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</si>
  <si>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</si>
  <si>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</si>
  <si>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</si>
  <si>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</si>
  <si>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</si>
  <si>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</si>
  <si>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</si>
  <si>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</si>
  <si>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</si>
  <si>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</si>
  <si>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</si>
  <si>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</si>
  <si>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</si>
  <si>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</si>
  <si>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</si>
  <si>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</si>
  <si>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</si>
  <si>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</si>
  <si>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</si>
  <si>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</si>
  <si>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</si>
  <si>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</si>
  <si>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</si>
  <si>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</si>
  <si>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</si>
  <si>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</si>
  <si>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</si>
  <si>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</si>
  <si>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</si>
  <si>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</si>
  <si>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</si>
  <si>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</si>
  <si>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</si>
  <si>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</si>
  <si>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</si>
  <si>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</si>
  <si>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</si>
  <si>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</si>
  <si>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</si>
  <si>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</si>
  <si>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</si>
  <si>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</si>
  <si>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</si>
  <si>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</si>
  <si>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</si>
  <si>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</si>
  <si>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</si>
  <si>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</si>
  <si>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</si>
  <si>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</si>
  <si>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</si>
  <si>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</si>
  <si>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</si>
  <si>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</si>
  <si>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</si>
  <si>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</si>
  <si>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</si>
  <si>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</si>
  <si>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</si>
  <si>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</si>
  <si>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</si>
  <si>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</si>
  <si>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</si>
  <si>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</si>
  <si>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</si>
  <si>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</si>
  <si>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</si>
  <si>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</si>
  <si>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</si>
  <si>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</si>
  <si>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</si>
  <si>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</si>
  <si>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</si>
  <si>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</si>
  <si>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</si>
  <si>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</si>
  <si>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</si>
  <si>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</si>
  <si>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</si>
  <si>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</si>
  <si>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</si>
  <si>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</si>
  <si>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</si>
  <si>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</si>
  <si>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</si>
  <si>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</si>
  <si>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</si>
  <si>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</si>
  <si>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</si>
  <si>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</si>
  <si>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</si>
  <si>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</si>
  <si>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</si>
  <si>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</si>
  <si>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</si>
  <si>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</si>
  <si>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</si>
  <si>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</si>
  <si>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</si>
  <si>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</si>
  <si>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</si>
  <si>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</si>
  <si>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</si>
  <si>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</si>
  <si>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</si>
  <si>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</si>
  <si>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</si>
  <si>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</si>
  <si>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</si>
  <si>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</si>
  <si>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</si>
  <si>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</si>
  <si>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</si>
  <si>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</si>
  <si>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</si>
  <si>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</si>
  <si>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</si>
  <si>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</si>
  <si>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</si>
  <si>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</si>
  <si>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</si>
  <si>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</si>
  <si>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</si>
  <si>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</si>
  <si>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</si>
  <si>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</si>
  <si>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</si>
  <si>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</si>
  <si>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</si>
  <si>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</si>
  <si>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</si>
  <si>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</si>
  <si>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</si>
  <si>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</si>
  <si>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</si>
  <si>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</si>
  <si>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</si>
  <si>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</si>
  <si>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</si>
  <si>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</si>
  <si>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</si>
  <si>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</si>
  <si>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</si>
  <si>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</si>
  <si>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</si>
  <si>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</si>
  <si>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</si>
  <si>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</si>
  <si>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</si>
  <si>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</si>
  <si>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</si>
  <si>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</si>
  <si>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</si>
  <si>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</si>
  <si>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</si>
  <si>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</si>
  <si>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</si>
  <si>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</si>
  <si>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</si>
  <si>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</si>
  <si>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</si>
  <si>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</si>
  <si>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</si>
  <si>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</si>
  <si>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</si>
  <si>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</si>
  <si>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</si>
  <si>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</si>
  <si>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</si>
  <si>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</si>
  <si>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</si>
  <si>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</si>
  <si>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</si>
  <si>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</si>
  <si>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</si>
  <si>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</si>
  <si>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</si>
  <si>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</si>
  <si>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</si>
  <si>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</si>
  <si>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</si>
  <si>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</si>
  <si>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</si>
  <si>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</si>
  <si>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</si>
  <si>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</si>
  <si>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</si>
  <si>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</si>
  <si>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</si>
  <si>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</si>
  <si>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</si>
  <si>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</si>
  <si>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</si>
  <si>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</si>
  <si>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</si>
  <si>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</si>
  <si>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</si>
  <si>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</si>
  <si>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</si>
  <si>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</si>
  <si>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</si>
  <si>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</si>
  <si>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</si>
  <si>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</si>
  <si>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</si>
  <si>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</si>
  <si>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</si>
  <si>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</si>
  <si>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</si>
  <si>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</si>
  <si>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</si>
  <si>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</si>
  <si>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</si>
  <si>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</si>
  <si>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</si>
  <si>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</si>
  <si>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</si>
  <si>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</si>
  <si>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</si>
  <si>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</si>
  <si>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</si>
  <si>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</si>
  <si>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</si>
  <si>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</si>
  <si>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</si>
  <si>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</si>
  <si>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</si>
  <si>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</si>
  <si>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</si>
  <si>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</si>
  <si>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</si>
  <si>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</si>
  <si>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</si>
  <si>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</si>
  <si>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</si>
  <si>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</si>
  <si>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</si>
  <si>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</si>
  <si>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</si>
  <si>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</si>
  <si>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</si>
  <si>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</si>
  <si>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</si>
  <si>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</si>
  <si>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</si>
  <si>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</si>
  <si>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</si>
  <si>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</si>
  <si>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</si>
  <si>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</si>
  <si>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</si>
  <si>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</si>
  <si>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</si>
  <si>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</si>
  <si>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</si>
  <si>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</si>
  <si>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</si>
  <si>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</si>
  <si>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</si>
  <si>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</si>
  <si>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</si>
  <si>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</si>
  <si>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</si>
  <si>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</si>
  <si>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</si>
  <si>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</si>
  <si>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</si>
  <si>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</si>
  <si>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</si>
  <si>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</si>
  <si>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</si>
  <si>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</si>
  <si>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</si>
  <si>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</si>
  <si>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</si>
  <si>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</si>
  <si>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</si>
  <si>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</si>
  <si>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</si>
  <si>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</si>
  <si>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</si>
  <si>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</si>
  <si>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</si>
  <si>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</si>
  <si>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</si>
  <si>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</si>
  <si>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</si>
  <si>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</si>
  <si>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</si>
  <si>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</si>
  <si>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</si>
  <si>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</si>
  <si>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</si>
  <si>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</si>
  <si>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</si>
  <si>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</si>
  <si>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</si>
  <si>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</si>
  <si>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</si>
  <si>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</si>
  <si>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</si>
  <si>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</si>
  <si>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</si>
  <si>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</si>
  <si>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</si>
  <si>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</si>
  <si>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</si>
  <si>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</si>
  <si>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</si>
  <si>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</si>
  <si>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</si>
  <si>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</si>
  <si>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</si>
  <si>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</si>
  <si>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</si>
  <si>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</si>
  <si>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</si>
  <si>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</si>
  <si>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</si>
  <si>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</si>
  <si>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</si>
  <si>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</si>
  <si>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</si>
  <si>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</si>
  <si>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</si>
  <si>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</si>
  <si>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</si>
  <si>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</si>
  <si>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</si>
  <si>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</si>
  <si>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</si>
  <si>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</si>
  <si>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</si>
  <si>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</si>
  <si>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</si>
  <si>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</si>
  <si>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</si>
  <si>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</si>
  <si>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</si>
  <si>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</si>
  <si>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</si>
  <si>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</si>
  <si>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</si>
  <si>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</si>
  <si>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</si>
  <si>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</si>
  <si>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</si>
  <si>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</si>
  <si>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</si>
  <si>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</si>
  <si>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</si>
  <si>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</si>
  <si>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</si>
  <si>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</si>
  <si>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</si>
  <si>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</si>
  <si>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</si>
  <si>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</si>
  <si>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</si>
  <si>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</si>
  <si>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</si>
  <si>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</si>
  <si>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</si>
  <si>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</si>
  <si>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</si>
  <si>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</si>
  <si>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</si>
  <si>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</si>
  <si>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</si>
  <si>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</si>
  <si>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</si>
  <si>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</si>
  <si>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</si>
  <si>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</si>
  <si>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</si>
  <si>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</si>
  <si>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</si>
  <si>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</si>
  <si>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</si>
  <si>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</si>
  <si>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</si>
  <si>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</si>
  <si>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</si>
  <si>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</si>
  <si>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</si>
  <si>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</si>
  <si>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</si>
  <si>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</si>
  <si>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</si>
  <si>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</si>
  <si>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</si>
  <si>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</si>
  <si>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</si>
  <si>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</si>
  <si>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</si>
  <si>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</si>
  <si>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</si>
  <si>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</si>
  <si>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</si>
  <si>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</si>
  <si>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</si>
  <si>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</si>
  <si>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</si>
  <si>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</si>
  <si>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</si>
  <si>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</si>
  <si>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</si>
  <si>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</si>
  <si>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</si>
  <si>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</si>
  <si>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</si>
  <si>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</si>
  <si>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</si>
  <si>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</si>
  <si>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</si>
  <si>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</si>
  <si>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</si>
  <si>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</si>
  <si>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</si>
  <si>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</si>
  <si>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</si>
  <si>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</si>
  <si>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</si>
  <si>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</si>
  <si>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</si>
  <si>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</si>
  <si>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</si>
  <si>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</si>
  <si>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</si>
  <si>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</si>
  <si>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</si>
  <si>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</si>
  <si>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</si>
  <si>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</si>
  <si>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</si>
  <si>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</si>
  <si>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</si>
  <si>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</si>
  <si>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</si>
  <si>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</si>
  <si>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</si>
  <si>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</si>
  <si>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</si>
  <si>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</si>
  <si>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</si>
  <si>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</si>
  <si>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</si>
  <si>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</si>
  <si>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</si>
  <si>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</si>
  <si>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</si>
  <si>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</si>
  <si>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</si>
  <si>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</si>
  <si>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</si>
  <si>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</si>
  <si>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</si>
  <si>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</si>
  <si>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</si>
  <si>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</si>
  <si>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</si>
  <si>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</si>
  <si>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</si>
  <si>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</si>
  <si>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</si>
  <si>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</si>
  <si>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</si>
  <si>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</si>
  <si>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</si>
  <si>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</si>
  <si>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</si>
  <si>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</si>
  <si>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</si>
  <si>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</si>
  <si>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</si>
  <si>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</si>
  <si>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</si>
  <si>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</si>
  <si>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</si>
  <si>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</si>
  <si>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</si>
  <si>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</si>
  <si>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</si>
  <si>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</si>
  <si>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</si>
  <si>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</si>
  <si>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</si>
  <si>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</si>
  <si>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</si>
  <si>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</si>
  <si>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</si>
  <si>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</si>
  <si>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</si>
  <si>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</si>
  <si>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</si>
  <si>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</si>
  <si>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</si>
  <si>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</si>
  <si>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</si>
  <si>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</si>
  <si>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</si>
  <si>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</si>
  <si>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</si>
  <si>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</si>
  <si>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</si>
  <si>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</si>
  <si>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</si>
  <si>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</si>
  <si>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</si>
  <si>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</si>
  <si>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</si>
  <si>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</si>
  <si>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</si>
  <si>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</si>
  <si>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</si>
  <si>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</si>
  <si>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</si>
  <si>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</si>
  <si>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</si>
  <si>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</si>
  <si>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</si>
  <si>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</si>
  <si>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</si>
  <si>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</si>
  <si>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</si>
  <si>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</si>
  <si>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</si>
  <si>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</si>
  <si>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</si>
  <si>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</si>
  <si>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</si>
  <si>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</si>
  <si>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</si>
  <si>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</si>
  <si>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</si>
  <si>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</si>
  <si>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</si>
  <si>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</si>
  <si>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</si>
  <si>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</si>
  <si>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</si>
  <si>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</si>
  <si>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</si>
  <si>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</si>
  <si>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</si>
  <si>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</si>
  <si>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</si>
  <si>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</si>
  <si>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</si>
  <si>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</si>
  <si>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</si>
  <si>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</si>
  <si>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</si>
  <si>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</si>
  <si>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</si>
  <si>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</si>
  <si>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</si>
  <si>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</si>
  <si>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</si>
  <si>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</si>
  <si>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</si>
  <si>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</si>
  <si>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</si>
  <si>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</si>
  <si>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</si>
  <si>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</si>
  <si>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</si>
  <si>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</si>
  <si>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</si>
  <si>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</si>
  <si>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</si>
  <si>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</si>
  <si>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</si>
  <si>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</si>
  <si>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</si>
  <si>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</si>
  <si>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</si>
  <si>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</si>
  <si>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</si>
  <si>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</si>
  <si>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</si>
  <si>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</si>
  <si>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</si>
  <si>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</si>
  <si>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</si>
  <si>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</si>
  <si>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</si>
  <si>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</si>
  <si>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</si>
  <si>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</si>
  <si>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</si>
  <si>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</si>
  <si>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</si>
  <si>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</si>
  <si>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</si>
  <si>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</si>
  <si>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</si>
  <si>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</si>
  <si>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</si>
  <si>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</si>
  <si>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</si>
  <si>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</si>
  <si>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</si>
  <si>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</si>
  <si>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</si>
  <si>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</si>
  <si>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</si>
  <si>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</si>
  <si>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</si>
  <si>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</si>
  <si>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</si>
  <si>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</si>
  <si>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</si>
  <si>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</si>
  <si>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</si>
  <si>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</si>
  <si>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</si>
  <si>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</si>
  <si>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</si>
  <si>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</si>
  <si>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</si>
  <si>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</si>
  <si>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</si>
  <si>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</si>
  <si>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</si>
  <si>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</si>
  <si>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</si>
  <si>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</si>
  <si>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</si>
  <si>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</si>
  <si>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</si>
  <si>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</si>
  <si>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</si>
  <si>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</si>
  <si>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</si>
  <si>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</si>
  <si>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</si>
  <si>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</si>
  <si>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</si>
  <si>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</si>
  <si>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</si>
  <si>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</si>
  <si>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</si>
  <si>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</si>
  <si>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</si>
  <si>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</si>
  <si>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</si>
  <si>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</si>
  <si>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</si>
  <si>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</si>
  <si>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</si>
  <si>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</si>
  <si>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</si>
  <si>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</si>
  <si>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</si>
  <si>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</si>
  <si>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</si>
  <si>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</si>
  <si>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</si>
  <si>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</si>
  <si>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</si>
  <si>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</si>
  <si>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</si>
  <si>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</si>
  <si>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</si>
  <si>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</si>
  <si>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</si>
  <si>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</si>
  <si>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</si>
  <si>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</si>
  <si>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</si>
  <si>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</si>
  <si>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</si>
  <si>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</si>
  <si>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</si>
  <si>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</si>
  <si>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</si>
  <si>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</si>
  <si>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</si>
  <si>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</si>
  <si>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</si>
  <si>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</si>
  <si>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</si>
  <si>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</si>
  <si>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</si>
  <si>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</si>
  <si>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</si>
  <si>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</si>
  <si>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</si>
  <si>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</si>
  <si>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</si>
  <si>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</si>
  <si>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</si>
  <si>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</si>
  <si>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</si>
  <si>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</si>
  <si>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</si>
  <si>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</si>
  <si>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</si>
  <si>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</si>
  <si>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</si>
  <si>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</si>
  <si>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</si>
  <si>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</si>
  <si>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</si>
  <si>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</si>
  <si>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</si>
  <si>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</si>
  <si>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</si>
  <si>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</si>
  <si>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</si>
  <si>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</si>
  <si>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</si>
  <si>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</si>
  <si>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</si>
  <si>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</si>
  <si>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</si>
  <si>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</si>
  <si>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</si>
  <si>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</si>
  <si>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</si>
  <si>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</si>
  <si>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</si>
  <si>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</si>
  <si>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</si>
  <si>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</si>
  <si>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</si>
  <si>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</si>
  <si>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</si>
  <si>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</si>
  <si>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</si>
  <si>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</si>
  <si>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</si>
  <si>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</si>
  <si>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</si>
  <si>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</si>
  <si>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</si>
  <si>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</si>
  <si>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</si>
  <si>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</si>
  <si>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</si>
  <si>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</si>
  <si>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</si>
  <si>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</si>
  <si>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</si>
  <si>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</si>
  <si>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</si>
  <si>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</si>
  <si>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</si>
  <si>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</si>
  <si>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</si>
  <si>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</si>
  <si>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</si>
  <si>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</si>
  <si>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</si>
  <si>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</si>
  <si>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</si>
  <si>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</si>
  <si>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</si>
  <si>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</si>
  <si>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</si>
  <si>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</si>
  <si>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</si>
  <si>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</si>
  <si>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</si>
  <si>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</si>
  <si>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</si>
  <si>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</si>
  <si>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</si>
  <si>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</si>
  <si>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</si>
  <si>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</si>
  <si>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</si>
  <si>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</si>
  <si>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</si>
  <si>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</si>
  <si>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</si>
  <si>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</si>
  <si>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</si>
  <si>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</si>
  <si>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</si>
  <si>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</si>
  <si>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</si>
  <si>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</si>
  <si>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</si>
  <si>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</si>
  <si>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</si>
  <si>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</si>
  <si>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</si>
  <si>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</si>
  <si>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</si>
  <si>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</si>
  <si>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</si>
  <si>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</si>
  <si>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</si>
  <si>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</si>
  <si>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</si>
  <si>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</si>
  <si>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</si>
  <si>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</si>
  <si>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</si>
  <si>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</si>
  <si>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</si>
  <si>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</si>
  <si>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</si>
  <si>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</si>
  <si>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</si>
  <si>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</si>
  <si>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</si>
  <si>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</si>
  <si>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</si>
  <si>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</si>
  <si>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</si>
  <si>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</si>
  <si>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</si>
  <si>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</si>
  <si>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</si>
  <si>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</si>
  <si>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</si>
  <si>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</si>
  <si>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</si>
  <si>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</si>
  <si>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</si>
  <si>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</si>
  <si>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</si>
  <si>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</si>
  <si>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</si>
  <si>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</si>
  <si>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</si>
  <si>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</si>
  <si>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</si>
  <si>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</si>
  <si>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</si>
  <si>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</si>
  <si>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</si>
  <si>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</si>
  <si>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</si>
  <si>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</si>
  <si>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</si>
  <si>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</si>
  <si>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</si>
  <si>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</si>
  <si>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</si>
  <si>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</si>
  <si>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</si>
  <si>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</si>
  <si>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</si>
  <si>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</si>
  <si>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</si>
  <si>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</si>
  <si>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</si>
  <si>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</si>
  <si>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</si>
  <si>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</si>
  <si>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</si>
  <si>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</si>
  <si>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</si>
  <si>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</si>
  <si>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</si>
  <si>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</si>
  <si>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</si>
  <si>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</si>
  <si>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</si>
  <si>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</si>
  <si>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</si>
  <si>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</si>
  <si>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</si>
  <si>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</si>
  <si>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</si>
  <si>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</si>
  <si>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</si>
  <si>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</si>
  <si>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</si>
  <si>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</si>
  <si>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</si>
  <si>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</si>
  <si>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</si>
  <si>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</si>
  <si>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</si>
  <si>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</si>
  <si>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</si>
  <si>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</si>
  <si>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</si>
  <si>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</si>
  <si>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</si>
  <si>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</si>
  <si>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</si>
  <si>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</si>
  <si>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</si>
  <si>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</si>
  <si>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</si>
  <si>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</si>
  <si>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</si>
  <si>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</si>
  <si>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</si>
  <si>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</si>
  <si>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</si>
  <si>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</si>
  <si>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</si>
  <si>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</si>
  <si>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</si>
  <si>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</si>
  <si>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</si>
  <si>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</si>
  <si>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</si>
  <si>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</si>
  <si>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</si>
  <si>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</si>
  <si>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</si>
  <si>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</si>
  <si>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</si>
  <si>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</si>
  <si>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</si>
  <si>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</si>
  <si>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</si>
  <si>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</si>
  <si>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</si>
  <si>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</si>
  <si>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</si>
  <si>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</si>
  <si>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</si>
  <si>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</si>
  <si>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</si>
  <si>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</si>
  <si>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</si>
  <si>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</si>
  <si>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</si>
  <si>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</si>
  <si>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</si>
  <si>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</si>
  <si>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</si>
  <si>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</si>
  <si>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</si>
  <si>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</si>
  <si>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</si>
  <si>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</si>
  <si>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</si>
  <si>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</si>
  <si>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</si>
  <si>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</si>
  <si>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</si>
  <si>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</si>
  <si>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</si>
  <si>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</si>
  <si>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</si>
  <si>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</si>
  <si>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</si>
  <si>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</si>
  <si>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</si>
  <si>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</si>
  <si>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</si>
  <si>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</si>
  <si>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</si>
  <si>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</si>
  <si>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</si>
  <si>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</si>
  <si>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</si>
  <si>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</si>
  <si>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</si>
  <si>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</si>
  <si>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</si>
  <si>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</si>
  <si>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</si>
  <si>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</si>
  <si>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</si>
  <si>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</si>
  <si>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</si>
  <si>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</si>
  <si>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</si>
  <si>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</si>
  <si>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</si>
  <si>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</si>
  <si>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</si>
  <si>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</si>
  <si>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</si>
  <si>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</si>
  <si>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</si>
  <si>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</si>
  <si>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</si>
  <si>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</si>
  <si>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</si>
  <si>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</si>
  <si>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</si>
  <si>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</si>
  <si>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</si>
  <si>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</si>
  <si>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</si>
  <si>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</si>
  <si>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</si>
  <si>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</si>
  <si>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</si>
  <si>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</si>
  <si>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</si>
  <si>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</si>
  <si>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</si>
  <si>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</si>
  <si>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</si>
  <si>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</si>
  <si>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</si>
  <si>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</si>
  <si>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</si>
  <si>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</si>
  <si>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</si>
  <si>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</si>
  <si>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</si>
  <si>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</si>
  <si>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</si>
  <si>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</si>
  <si>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</si>
  <si>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</si>
  <si>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</si>
  <si>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</si>
  <si>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</si>
  <si>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</si>
  <si>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</si>
  <si>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</si>
  <si>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</si>
  <si>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</si>
  <si>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</si>
  <si>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</si>
  <si>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</si>
  <si>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</si>
  <si>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</si>
  <si>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</si>
  <si>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</si>
  <si>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</si>
  <si>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</si>
  <si>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</si>
  <si>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</si>
  <si>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</si>
  <si>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</si>
  <si>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</si>
  <si>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</si>
  <si>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</si>
  <si>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</si>
  <si>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</si>
  <si>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</si>
  <si>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</si>
  <si>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</si>
  <si>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</si>
  <si>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</si>
  <si>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</si>
  <si>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</si>
  <si>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</si>
  <si>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</si>
  <si>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</si>
  <si>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</si>
  <si>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</si>
  <si>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</si>
  <si>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</si>
  <si>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</si>
  <si>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</si>
  <si>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</si>
  <si>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</si>
  <si>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</si>
  <si>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</si>
  <si>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</si>
  <si>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</si>
  <si>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</si>
  <si>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</si>
  <si>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</si>
  <si>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</si>
  <si>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</si>
  <si>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</si>
  <si>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</si>
  <si>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</si>
  <si>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</si>
  <si>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</si>
  <si>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</si>
  <si>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</si>
  <si>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</si>
  <si>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</si>
  <si>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</si>
  <si>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</si>
  <si>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</si>
  <si>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</si>
  <si>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</si>
  <si>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</si>
  <si>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</si>
  <si>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</si>
  <si>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</si>
  <si>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</si>
  <si>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</si>
  <si>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</si>
  <si>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</si>
  <si>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</si>
  <si>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</si>
  <si>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</si>
  <si>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</si>
  <si>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</si>
  <si>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</si>
  <si>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</si>
  <si>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</si>
  <si>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</si>
  <si>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</si>
  <si>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</si>
  <si>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</si>
  <si>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</si>
  <si>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</si>
  <si>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</si>
  <si>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</si>
  <si>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</si>
  <si>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</si>
  <si>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</si>
  <si>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</si>
  <si>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</si>
  <si>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</si>
  <si>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</si>
  <si>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</si>
  <si>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</si>
  <si>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</si>
  <si>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</si>
  <si>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</si>
  <si>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</si>
  <si>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</si>
  <si>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</si>
  <si>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</si>
  <si>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</si>
  <si>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</si>
  <si>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</si>
  <si>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</si>
  <si>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</si>
  <si>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</si>
  <si>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</si>
  <si>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</si>
  <si>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</si>
  <si>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</si>
  <si>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</si>
  <si>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</si>
  <si>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</si>
  <si>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</si>
  <si>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</si>
  <si>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</si>
  <si>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</si>
  <si>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</si>
  <si>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</si>
  <si>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</si>
  <si>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</si>
  <si>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</si>
  <si>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</si>
  <si>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</si>
  <si>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</si>
  <si>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</si>
  <si>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</si>
  <si>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</si>
  <si>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</si>
  <si>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</si>
  <si>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</si>
  <si>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</si>
  <si>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</si>
  <si>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</si>
  <si>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</si>
  <si>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</si>
  <si>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</si>
  <si>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</si>
  <si>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</si>
  <si>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</si>
  <si>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</si>
  <si>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</si>
  <si>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</si>
  <si>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</si>
  <si>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</si>
  <si>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</si>
  <si>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</si>
  <si>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</si>
  <si>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</si>
  <si>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</si>
  <si>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</si>
  <si>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</si>
  <si>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</si>
  <si>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</si>
  <si>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</si>
  <si>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</si>
  <si>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</si>
  <si>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</si>
  <si>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</si>
  <si>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</si>
  <si>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</si>
  <si>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</si>
  <si>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</si>
  <si>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</si>
  <si>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</si>
  <si>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</si>
  <si>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</si>
  <si>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</si>
  <si>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</si>
  <si>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</si>
  <si>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</si>
  <si>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</si>
  <si>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</si>
  <si>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</si>
  <si>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</si>
  <si>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</si>
  <si>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</si>
  <si>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</si>
  <si>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</si>
  <si>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</si>
  <si>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</si>
  <si>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</si>
  <si>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</si>
  <si>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</si>
  <si>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</si>
  <si>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</si>
  <si>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</si>
  <si>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</si>
  <si>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</si>
  <si>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</si>
  <si>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</si>
  <si>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</si>
  <si>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</si>
  <si>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</si>
  <si>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</si>
  <si>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</si>
  <si>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</si>
  <si>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</si>
  <si>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</si>
  <si>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</si>
  <si>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</si>
  <si>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</si>
  <si>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</si>
  <si>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</si>
  <si>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</si>
  <si>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</si>
  <si>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</si>
  <si>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</si>
  <si>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</si>
  <si>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</si>
  <si>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</si>
  <si>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</si>
  <si>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</si>
  <si>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</si>
  <si>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</si>
  <si>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</si>
  <si>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</si>
  <si>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</si>
  <si>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</si>
  <si>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</si>
  <si>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</si>
  <si>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</si>
  <si>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</si>
  <si>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</si>
  <si>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</si>
  <si>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</si>
  <si>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</si>
  <si>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</si>
  <si>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</si>
  <si>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</si>
  <si>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</si>
  <si>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</si>
  <si>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</si>
  <si>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</si>
  <si>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</si>
  <si>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</si>
  <si>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</si>
  <si>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</si>
  <si>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</si>
  <si>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</si>
  <si>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</si>
  <si>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</si>
  <si>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</si>
  <si>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</si>
  <si>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</si>
  <si>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</si>
  <si>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</si>
  <si>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</si>
  <si>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</si>
  <si>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</si>
  <si>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</si>
  <si>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</si>
  <si>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</si>
  <si>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</si>
  <si>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</si>
  <si>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</si>
  <si>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</si>
  <si>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</si>
  <si>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</si>
  <si>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</si>
  <si>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</si>
  <si>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</si>
  <si>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</si>
  <si>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</si>
  <si>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</si>
  <si>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</si>
  <si>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</si>
  <si>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</si>
  <si>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</si>
  <si>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</si>
  <si>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</si>
  <si>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</si>
  <si>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</si>
  <si>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</si>
  <si>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</si>
  <si>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</si>
  <si>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</si>
  <si>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</si>
  <si>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</si>
  <si>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</si>
  <si>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</si>
  <si>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</si>
  <si>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</si>
  <si>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</si>
  <si>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</si>
  <si>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</si>
  <si>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</si>
  <si>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</si>
  <si>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</si>
  <si>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</si>
  <si>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</si>
  <si>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</si>
  <si>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</si>
  <si>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</si>
  <si>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</si>
  <si>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</si>
  <si>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</si>
  <si>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</si>
  <si>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</si>
  <si>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</si>
  <si>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</si>
  <si>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</si>
  <si>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</si>
  <si>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</si>
  <si>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</si>
  <si>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</si>
  <si>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</si>
  <si>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</si>
  <si>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</si>
  <si>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</si>
  <si>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</si>
  <si>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</si>
  <si>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</si>
  <si>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</si>
  <si>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</si>
  <si>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</si>
  <si>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</si>
  <si>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</si>
  <si>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</si>
  <si>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</si>
  <si>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</si>
  <si>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</si>
  <si>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</si>
  <si>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</si>
  <si>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</si>
  <si>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</si>
  <si>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</si>
  <si>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</si>
  <si>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</si>
  <si>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</si>
  <si>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</si>
  <si>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</si>
  <si>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</si>
  <si>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</si>
  <si>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</si>
  <si>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</si>
  <si>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</si>
  <si>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</si>
  <si>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</si>
  <si>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</si>
  <si>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</si>
  <si>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</si>
  <si>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</si>
  <si>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</si>
  <si>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</si>
  <si>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</si>
  <si>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</si>
  <si>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</si>
  <si>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</si>
  <si>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</si>
  <si>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</si>
  <si>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</si>
  <si>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</si>
  <si>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</si>
  <si>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</si>
  <si>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</si>
  <si>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</si>
  <si>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</si>
  <si>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</si>
  <si>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</si>
  <si>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</si>
  <si>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</si>
  <si>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</si>
  <si>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</si>
  <si>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</si>
  <si>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</si>
  <si>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</si>
  <si>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</si>
  <si>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</si>
  <si>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</si>
  <si>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</si>
  <si>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</si>
  <si>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</si>
  <si>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</si>
  <si>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</si>
  <si>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</si>
  <si>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</si>
  <si>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</si>
  <si>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</si>
  <si>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</si>
  <si>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</si>
  <si>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</si>
  <si>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</si>
  <si>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</si>
  <si>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</si>
  <si>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</si>
  <si>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</si>
  <si>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</si>
  <si>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</si>
  <si>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</si>
  <si>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</si>
  <si>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</si>
  <si>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</si>
  <si>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</si>
  <si>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</si>
  <si>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</si>
  <si>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</si>
  <si>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</si>
  <si>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</si>
  <si>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</si>
  <si>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</si>
  <si>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</si>
  <si>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</si>
  <si>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</si>
  <si>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</si>
  <si>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</si>
  <si>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</si>
  <si>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</si>
  <si>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</si>
  <si>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</si>
  <si>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</si>
  <si>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</si>
  <si>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</si>
  <si>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</si>
  <si>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</si>
  <si>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</si>
  <si>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</si>
  <si>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</si>
  <si>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</si>
  <si>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</si>
  <si>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</si>
  <si>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</si>
  <si>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</si>
  <si>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</si>
  <si>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</si>
  <si>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</si>
  <si>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</si>
  <si>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</si>
  <si>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</si>
  <si>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</si>
  <si>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</si>
  <si>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</si>
  <si>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</si>
  <si>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</si>
  <si>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</si>
  <si>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</si>
  <si>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</si>
  <si>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</si>
  <si>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</si>
  <si>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</si>
  <si>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</si>
  <si>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</si>
  <si>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</si>
  <si>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</si>
  <si>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</si>
  <si>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</si>
  <si>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</si>
  <si>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</si>
  <si>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</si>
  <si>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</si>
  <si>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</si>
  <si>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</si>
  <si>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</si>
  <si>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</si>
  <si>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</si>
  <si>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</si>
  <si>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</si>
  <si>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</si>
  <si>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</si>
  <si>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</si>
  <si>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</si>
  <si>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</si>
  <si>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</si>
  <si>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</si>
  <si>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</si>
  <si>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</si>
  <si>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</si>
  <si>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</si>
  <si>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</si>
  <si>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</si>
  <si>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</si>
  <si>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</si>
  <si>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</si>
  <si>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</si>
  <si>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</si>
  <si>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</si>
  <si>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</si>
  <si>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</si>
  <si>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</si>
  <si>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</si>
  <si>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</si>
  <si>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</si>
  <si>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</si>
  <si>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</si>
  <si>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</si>
  <si>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</si>
  <si>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</si>
  <si>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</si>
  <si>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</si>
  <si>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</si>
  <si>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</si>
  <si>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</si>
  <si>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</si>
  <si>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</si>
  <si>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</si>
  <si>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</si>
  <si>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</si>
  <si>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</si>
  <si>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</si>
  <si>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</si>
  <si>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</si>
  <si>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</si>
  <si>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</si>
  <si>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</si>
  <si>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</si>
  <si>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</si>
  <si>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</si>
  <si>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</si>
  <si>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</si>
  <si>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</si>
  <si>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</si>
  <si>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</si>
  <si>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</si>
  <si>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</si>
  <si>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</si>
  <si>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</si>
  <si>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</si>
  <si>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</si>
  <si>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</si>
  <si>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</si>
  <si>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</si>
  <si>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</si>
  <si>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</si>
  <si>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</si>
  <si>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</si>
  <si>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</si>
  <si>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</si>
  <si>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</si>
  <si>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</si>
  <si>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</si>
  <si>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</si>
  <si>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</si>
  <si>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</si>
  <si>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</si>
  <si>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</si>
  <si>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</si>
  <si>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</si>
  <si>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</si>
  <si>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</si>
  <si>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</si>
  <si>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</si>
  <si>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</si>
  <si>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</si>
  <si>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</si>
  <si>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</si>
  <si>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</si>
  <si>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</si>
  <si>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</si>
  <si>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</si>
  <si>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</si>
  <si>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</si>
  <si>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</si>
  <si>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</si>
  <si>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</si>
  <si>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</si>
  <si>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</si>
  <si>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</si>
  <si>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</si>
  <si>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</si>
  <si>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</si>
  <si>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</si>
  <si>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</si>
  <si>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</si>
  <si>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</si>
  <si>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</si>
  <si>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</si>
  <si>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</si>
  <si>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</si>
  <si>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</si>
  <si>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</si>
  <si>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</si>
  <si>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</si>
  <si>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</si>
  <si>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</si>
  <si>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</si>
  <si>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</si>
  <si>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</si>
  <si>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</si>
  <si>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</si>
  <si>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</si>
  <si>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</si>
  <si>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</si>
  <si>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</si>
  <si>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</si>
  <si>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</si>
  <si>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</si>
  <si>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</si>
  <si>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</si>
  <si>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</si>
  <si>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</si>
  <si>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</si>
  <si>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</si>
  <si>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</si>
  <si>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</si>
  <si>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</si>
  <si>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</si>
  <si>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</si>
  <si>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</si>
  <si>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</si>
  <si>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</si>
  <si>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</si>
  <si>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</si>
  <si>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</si>
  <si>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</si>
  <si>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</si>
  <si>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</si>
  <si>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</si>
  <si>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</si>
  <si>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</si>
  <si>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</si>
  <si>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</si>
  <si>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</si>
  <si>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</si>
  <si>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</si>
  <si>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</si>
  <si>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</si>
  <si>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</si>
  <si>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</si>
  <si>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</si>
  <si>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</si>
  <si>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</si>
  <si>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</si>
  <si>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</si>
  <si>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</si>
  <si>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</si>
  <si>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</si>
  <si>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</si>
  <si>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</si>
  <si>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</si>
  <si>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</si>
  <si>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</si>
  <si>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</si>
  <si>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</si>
  <si>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</si>
  <si>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</si>
  <si>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</si>
  <si>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</si>
  <si>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</si>
  <si>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</si>
  <si>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</si>
  <si>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</si>
  <si>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</si>
  <si>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</si>
  <si>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</si>
  <si>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</si>
  <si>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</si>
  <si>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</si>
  <si>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</si>
  <si>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</si>
  <si>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</si>
  <si>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</si>
  <si>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</si>
  <si>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</si>
  <si>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</si>
  <si>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</si>
  <si>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</si>
  <si>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</si>
  <si>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</si>
  <si>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</si>
  <si>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</si>
  <si>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</si>
  <si>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</si>
  <si>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</si>
  <si>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</si>
  <si>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</si>
  <si>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</si>
  <si>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</si>
  <si>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</si>
  <si>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</si>
  <si>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</si>
  <si>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</si>
  <si>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</si>
  <si>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</si>
  <si>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</si>
  <si>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</si>
  <si>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</si>
  <si>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</si>
  <si>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</si>
  <si>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</si>
  <si>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</si>
  <si>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</si>
  <si>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</si>
  <si>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</si>
  <si>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</si>
  <si>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</si>
  <si>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</si>
  <si>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</si>
  <si>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</si>
  <si>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</si>
  <si>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</si>
  <si>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</si>
  <si>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</si>
  <si>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</si>
  <si>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</si>
  <si>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</si>
  <si>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</si>
  <si>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</si>
  <si>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</si>
  <si>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</si>
  <si>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</si>
  <si>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</si>
  <si>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</si>
  <si>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</si>
  <si>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</si>
  <si>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</si>
  <si>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</si>
  <si>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</si>
  <si>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</si>
  <si>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</si>
  <si>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</si>
  <si>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</si>
  <si>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</si>
  <si>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</si>
  <si>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</si>
  <si>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</si>
  <si>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</si>
  <si>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</si>
  <si>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</si>
  <si>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</si>
  <si>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</si>
  <si>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</si>
  <si>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</si>
  <si>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</si>
  <si>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</si>
  <si>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</si>
  <si>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</si>
  <si>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</si>
  <si>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</si>
  <si>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</si>
  <si>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</si>
  <si>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</si>
  <si>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</si>
  <si>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</si>
  <si>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</si>
  <si>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</si>
  <si>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</si>
  <si>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</si>
  <si>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</si>
  <si>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</si>
  <si>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</si>
  <si>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</si>
  <si>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</si>
  <si>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</si>
  <si>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</si>
  <si>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</si>
  <si>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</si>
  <si>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</si>
  <si>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</si>
  <si>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</si>
  <si>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</si>
  <si>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</si>
  <si>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</si>
  <si>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</si>
  <si>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</si>
  <si>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</si>
  <si>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</si>
  <si>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</si>
  <si>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</si>
  <si>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</si>
  <si>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</si>
  <si>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</si>
  <si>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</si>
  <si>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</si>
  <si>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</si>
  <si>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</si>
  <si>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</si>
  <si>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</si>
  <si>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</si>
  <si>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</si>
  <si>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</si>
  <si>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</si>
  <si>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</si>
  <si>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</si>
  <si>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</si>
  <si>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</si>
  <si>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</si>
  <si>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</si>
  <si>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</si>
  <si>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</si>
  <si>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</si>
  <si>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</si>
  <si>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</si>
  <si>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</si>
  <si>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</si>
  <si>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</si>
  <si>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</si>
  <si>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</si>
  <si>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</si>
  <si>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</si>
  <si>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</si>
  <si>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</si>
  <si>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</si>
  <si>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</si>
  <si>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</si>
  <si>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</si>
  <si>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</si>
  <si>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</si>
  <si>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</si>
  <si>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</si>
  <si>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</si>
  <si>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</si>
  <si>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</si>
  <si>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</si>
  <si>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</si>
  <si>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</si>
  <si>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</si>
  <si>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</si>
  <si>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</si>
  <si>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</si>
  <si>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</si>
  <si>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</si>
  <si>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</si>
  <si>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</si>
  <si>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</si>
  <si>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</si>
  <si>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</si>
  <si>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</si>
  <si>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</si>
  <si>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</si>
  <si>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</si>
  <si>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</si>
  <si>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</si>
  <si>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</si>
  <si>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</si>
  <si>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</si>
  <si>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</si>
  <si>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</si>
  <si>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</si>
  <si>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</si>
  <si>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</si>
  <si>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</si>
  <si>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</si>
  <si>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</si>
  <si>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</si>
  <si>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</si>
  <si>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</si>
  <si>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</si>
  <si>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</si>
  <si>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</si>
  <si>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</si>
  <si>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</si>
  <si>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</si>
  <si>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</si>
  <si>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</si>
  <si>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</si>
  <si>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</si>
  <si>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</si>
  <si>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</si>
  <si>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</si>
  <si>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</si>
  <si>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</si>
  <si>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</si>
  <si>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</si>
  <si>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</si>
  <si>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</si>
  <si>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</si>
  <si>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</si>
  <si>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</si>
  <si>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</si>
  <si>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</si>
  <si>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</si>
  <si>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</si>
  <si>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</si>
  <si>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</si>
  <si>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</si>
  <si>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</si>
  <si>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</si>
  <si>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</si>
  <si>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</si>
  <si>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</si>
  <si>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</si>
  <si>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</si>
  <si>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</si>
  <si>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</si>
  <si>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</si>
  <si>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</si>
  <si>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</si>
  <si>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</si>
  <si>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</si>
  <si>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</si>
  <si>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</si>
  <si>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</si>
  <si>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</si>
  <si>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</si>
  <si>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</si>
  <si>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</si>
  <si>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</si>
  <si>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</si>
  <si>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</si>
  <si>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</si>
  <si>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</si>
  <si>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</si>
  <si>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</si>
  <si>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</si>
  <si>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</si>
  <si>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</si>
  <si>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</si>
  <si>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</si>
  <si>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</si>
  <si>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</si>
  <si>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</si>
  <si>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</si>
  <si>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</si>
  <si>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</si>
  <si>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</si>
  <si>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</si>
  <si>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</si>
  <si>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</si>
  <si>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</si>
  <si>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</si>
  <si>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</si>
  <si>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</si>
  <si>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</si>
  <si>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</si>
  <si>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</si>
  <si>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</si>
  <si>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</si>
  <si>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</si>
  <si>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</si>
  <si>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</si>
  <si>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</si>
  <si>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</si>
  <si>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</si>
  <si>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</si>
  <si>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</si>
  <si>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</si>
  <si>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</si>
  <si>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</si>
  <si>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</si>
  <si>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</si>
  <si>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</si>
  <si>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</si>
  <si>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</si>
  <si>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</si>
  <si>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</si>
  <si>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</si>
  <si>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</si>
  <si>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</si>
  <si>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</si>
  <si>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</si>
  <si>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</si>
  <si>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</si>
  <si>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</si>
  <si>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</si>
  <si>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</si>
  <si>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</si>
  <si>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</si>
  <si>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</si>
  <si>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</si>
  <si>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</si>
  <si>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</si>
  <si>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</si>
  <si>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</si>
  <si>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</si>
  <si>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</si>
  <si>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</si>
  <si>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</si>
  <si>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</si>
  <si>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</si>
  <si>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</si>
  <si>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</si>
  <si>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</si>
  <si>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</si>
  <si>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</si>
  <si>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</si>
  <si>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</si>
  <si>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</si>
  <si>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</si>
  <si>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</si>
  <si>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</si>
  <si>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</si>
  <si>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</si>
  <si>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</si>
  <si>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</si>
  <si>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</si>
  <si>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</si>
  <si>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</si>
  <si>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</si>
  <si>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</si>
  <si>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</si>
  <si>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</si>
  <si>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</si>
  <si>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</si>
  <si>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</si>
  <si>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</si>
  <si>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</si>
  <si>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</si>
  <si>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</si>
  <si>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</si>
  <si>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</si>
  <si>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</si>
  <si>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</si>
  <si>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</si>
  <si>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</si>
  <si>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</si>
  <si>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</si>
  <si>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</si>
  <si>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</si>
  <si>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</si>
  <si>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</si>
  <si>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</si>
  <si>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</si>
  <si>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</si>
  <si>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</si>
  <si>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</si>
  <si>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</si>
  <si>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</si>
  <si>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</si>
  <si>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</si>
  <si>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</si>
  <si>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</si>
  <si>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</si>
  <si>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</si>
  <si>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</si>
  <si>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</si>
  <si>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</si>
  <si>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</si>
  <si>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</si>
  <si>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</si>
  <si>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</si>
  <si>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</si>
  <si>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</si>
  <si>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</si>
  <si>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</si>
  <si>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</si>
  <si>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</si>
  <si>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</si>
  <si>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</si>
  <si>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</si>
  <si>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</si>
  <si>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</si>
  <si>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</si>
  <si>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</si>
  <si>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</si>
  <si>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</si>
  <si>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</si>
  <si>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</si>
  <si>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</si>
  <si>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</si>
  <si>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</si>
  <si>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</si>
  <si>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</si>
  <si>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</si>
  <si>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</si>
  <si>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</si>
  <si>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</si>
  <si>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</si>
  <si>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</si>
  <si>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</si>
  <si>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</si>
  <si>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</si>
  <si>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</si>
  <si>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</si>
  <si>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</si>
  <si>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</si>
  <si>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</si>
  <si>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</si>
  <si>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</si>
  <si>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</si>
  <si>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</si>
  <si>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</si>
  <si>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</si>
  <si>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</si>
  <si>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</si>
  <si>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</si>
  <si>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</si>
  <si>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</si>
  <si>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</si>
  <si>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</si>
  <si>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</si>
  <si>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</si>
  <si>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</si>
  <si>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</si>
  <si>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</si>
  <si>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</si>
  <si>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</si>
  <si>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</si>
  <si>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</si>
  <si>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</si>
  <si>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</si>
  <si>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</si>
  <si>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</si>
  <si>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</si>
  <si>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</si>
  <si>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</si>
  <si>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</si>
  <si>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</si>
  <si>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</si>
  <si>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</si>
  <si>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</si>
  <si>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</si>
  <si>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</si>
  <si>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</si>
  <si>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</si>
  <si>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</si>
  <si>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</si>
  <si>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</si>
  <si>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</si>
  <si>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</si>
  <si>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</si>
  <si>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</si>
  <si>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</si>
  <si>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</si>
  <si>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</si>
  <si>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</si>
  <si>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</si>
  <si>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</si>
  <si>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</si>
  <si>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</si>
  <si>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</si>
  <si>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</si>
  <si>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</si>
  <si>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</si>
  <si>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</si>
  <si>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</si>
  <si>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</si>
  <si>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</si>
  <si>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</si>
  <si>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</si>
  <si>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</si>
  <si>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</si>
  <si>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</si>
  <si>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</si>
  <si>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</si>
  <si>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</si>
  <si>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</si>
  <si>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</si>
  <si>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</si>
  <si>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</si>
  <si>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</si>
  <si>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</si>
  <si>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</si>
  <si>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</si>
  <si>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</si>
  <si>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</si>
  <si>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</si>
  <si>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</si>
  <si>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</si>
  <si>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</si>
  <si>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</si>
  <si>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</si>
  <si>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</si>
  <si>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</si>
  <si>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</si>
  <si>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</si>
  <si>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</si>
  <si>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</si>
  <si>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</si>
  <si>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</si>
  <si>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</si>
  <si>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</si>
  <si>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</si>
  <si>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</si>
  <si>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</si>
  <si>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</si>
  <si>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</si>
  <si>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</si>
  <si>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</si>
  <si>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</si>
  <si>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</si>
  <si>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</si>
  <si>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</si>
  <si>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</si>
  <si>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</si>
  <si>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</si>
  <si>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</si>
  <si>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</si>
  <si>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</si>
  <si>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</si>
  <si>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</si>
  <si>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</si>
  <si>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</si>
  <si>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</si>
  <si>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</si>
  <si>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</si>
  <si>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</si>
  <si>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</si>
  <si>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</si>
  <si>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</si>
  <si>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</si>
  <si>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</si>
  <si>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</si>
  <si>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</si>
  <si>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</si>
  <si>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</si>
  <si>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</si>
  <si>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</si>
  <si>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</si>
  <si>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</si>
  <si>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</si>
  <si>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</si>
  <si>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</si>
  <si>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</si>
  <si>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</si>
  <si>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</si>
  <si>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</si>
  <si>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</si>
  <si>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</si>
  <si>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</si>
  <si>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</si>
  <si>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</si>
  <si>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</si>
  <si>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</si>
  <si>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</si>
  <si>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</si>
  <si>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</si>
  <si>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</si>
  <si>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</si>
  <si>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</si>
  <si>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</si>
  <si>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</si>
  <si>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</si>
  <si>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</si>
  <si>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</si>
  <si>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</si>
  <si>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</si>
  <si>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</si>
  <si>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</si>
  <si>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</si>
  <si>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</si>
  <si>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</si>
  <si>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</si>
  <si>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</si>
  <si>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</si>
  <si>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</si>
  <si>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</si>
  <si>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</si>
  <si>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</si>
  <si>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</si>
  <si>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</si>
  <si>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</si>
  <si>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</si>
  <si>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</si>
  <si>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</si>
  <si>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</si>
  <si>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</si>
  <si>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</si>
  <si>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</si>
  <si>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</si>
  <si>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</si>
  <si>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</si>
  <si>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</si>
  <si>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</si>
  <si>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</si>
  <si>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</si>
  <si>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</si>
  <si>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</si>
  <si>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</si>
  <si>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</si>
  <si>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</si>
  <si>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</si>
  <si>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</si>
  <si>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</si>
  <si>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</si>
  <si>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</si>
  <si>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</si>
  <si>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</si>
  <si>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</si>
  <si>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</si>
  <si>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</si>
  <si>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</si>
  <si>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</si>
  <si>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</si>
  <si>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</si>
  <si>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</si>
  <si>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</si>
  <si>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</si>
  <si>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</si>
  <si>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</si>
  <si>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</si>
  <si>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</si>
  <si>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</si>
  <si>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</si>
  <si>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</si>
  <si>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</si>
  <si>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</si>
  <si>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</si>
  <si>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</si>
  <si>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</si>
  <si>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</si>
  <si>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</si>
  <si>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</si>
  <si>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</si>
  <si>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</si>
  <si>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</si>
  <si>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</si>
  <si>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</si>
  <si>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</si>
  <si>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</si>
  <si>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</si>
  <si>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</si>
  <si>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</si>
  <si>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</si>
  <si>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</si>
  <si>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</si>
  <si>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</si>
  <si>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</si>
  <si>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</si>
  <si>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</si>
  <si>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</si>
  <si>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</si>
  <si>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</si>
  <si>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</si>
  <si>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</si>
  <si>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</si>
  <si>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</si>
  <si>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</si>
  <si>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</si>
  <si>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</si>
  <si>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</si>
  <si>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</si>
  <si>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</si>
  <si>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</si>
  <si>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</si>
  <si>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</si>
  <si>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</si>
  <si>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</si>
  <si>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</si>
  <si>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</si>
  <si>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</si>
  <si>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</si>
  <si>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</si>
  <si>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</si>
  <si>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</si>
  <si>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</si>
  <si>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</si>
  <si>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</si>
  <si>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</si>
  <si>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</si>
  <si>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</si>
  <si>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</si>
  <si>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</si>
  <si>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</si>
  <si>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</si>
  <si>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</si>
  <si>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</si>
  <si>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</si>
  <si>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</si>
  <si>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</si>
  <si>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</si>
  <si>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</si>
  <si>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</si>
  <si>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</si>
  <si>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</si>
  <si>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</si>
  <si>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</si>
  <si>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</si>
  <si>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</si>
  <si>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</si>
  <si>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</si>
  <si>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</si>
  <si>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</si>
  <si>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</si>
  <si>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</si>
  <si>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</si>
  <si>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</si>
  <si>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</si>
  <si>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</si>
  <si>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</si>
  <si>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</si>
  <si>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</si>
  <si>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</si>
  <si>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</si>
  <si>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</si>
  <si>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</si>
  <si>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</si>
  <si>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</si>
  <si>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</si>
  <si>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</si>
  <si>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</si>
  <si>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</si>
  <si>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</si>
  <si>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</si>
  <si>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</si>
  <si>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</si>
  <si>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</si>
  <si>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</si>
  <si>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</si>
  <si>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</si>
  <si>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</si>
  <si>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</si>
  <si>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</si>
  <si>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</si>
  <si>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</si>
  <si>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</si>
  <si>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</si>
  <si>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</si>
  <si>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</si>
  <si>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</si>
  <si>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</si>
  <si>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</si>
  <si>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</si>
  <si>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</si>
  <si>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</si>
  <si>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</si>
  <si>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</si>
  <si>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</si>
  <si>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</si>
  <si>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</si>
  <si>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</si>
  <si>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</si>
  <si>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</si>
  <si>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</si>
  <si>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</si>
  <si>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</si>
  <si>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</si>
  <si>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</si>
  <si>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</si>
  <si>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</si>
  <si>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</si>
  <si>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</si>
  <si>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</si>
  <si>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</si>
  <si>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</si>
  <si>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</si>
  <si>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</si>
  <si>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</si>
  <si>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</si>
  <si>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</si>
  <si>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</si>
  <si>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</si>
  <si>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</si>
  <si>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</si>
  <si>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</si>
  <si>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</si>
  <si>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</si>
  <si>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</si>
  <si>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</si>
  <si>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</si>
  <si>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</si>
  <si>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</si>
  <si>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</si>
  <si>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</si>
  <si>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</si>
  <si>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</si>
  <si>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</si>
  <si>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</si>
  <si>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</si>
  <si>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</si>
  <si>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</si>
  <si>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</si>
  <si>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</si>
  <si>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</si>
  <si>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</si>
  <si>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</si>
  <si>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</si>
  <si>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</si>
  <si>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</si>
  <si>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</si>
  <si>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</si>
  <si>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</si>
  <si>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</si>
  <si>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</si>
  <si>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</si>
  <si>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</si>
  <si>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</si>
  <si>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</si>
  <si>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</si>
  <si>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</si>
  <si>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</si>
  <si>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</si>
  <si>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</si>
  <si>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</si>
  <si>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</si>
  <si>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</si>
  <si>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</si>
  <si>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</si>
  <si>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</si>
  <si>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</si>
  <si>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</si>
  <si>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</si>
  <si>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</si>
  <si>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</si>
  <si>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</si>
  <si>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</si>
  <si>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</si>
  <si>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</si>
  <si>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</si>
  <si>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</si>
  <si>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</si>
  <si>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</si>
  <si>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</si>
  <si>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</si>
  <si>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</si>
  <si>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</si>
  <si>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</si>
  <si>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</si>
  <si>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</si>
  <si>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</si>
  <si>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</si>
  <si>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</si>
  <si>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</si>
  <si>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</si>
  <si>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</si>
  <si>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</si>
  <si>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</si>
  <si>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</si>
  <si>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</si>
  <si>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</si>
  <si>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</si>
  <si>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</si>
  <si>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</si>
  <si>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</si>
  <si>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</si>
  <si>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</si>
  <si>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</si>
  <si>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</si>
  <si>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</si>
  <si>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</si>
  <si>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</si>
  <si>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</si>
  <si>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</si>
  <si>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</si>
  <si>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</si>
  <si>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</si>
  <si>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</si>
  <si>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</si>
  <si>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</si>
  <si>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</si>
  <si>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</si>
  <si>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</si>
  <si>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</si>
  <si>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</si>
  <si>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</si>
  <si>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</si>
  <si>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</si>
  <si>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</si>
  <si>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</si>
  <si>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</si>
  <si>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</si>
  <si>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</si>
  <si>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</si>
  <si>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</si>
  <si>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</si>
  <si>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</si>
  <si>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</si>
  <si>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</si>
  <si>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</si>
  <si>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</si>
  <si>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</si>
  <si>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</si>
  <si>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</si>
  <si>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</si>
  <si>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</si>
  <si>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</si>
  <si>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</si>
  <si>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</si>
  <si>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</si>
  <si>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</si>
  <si>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</si>
  <si>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</si>
  <si>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</si>
  <si>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</si>
  <si>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</si>
  <si>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</si>
  <si>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</si>
  <si>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</si>
  <si>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</si>
  <si>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</si>
  <si>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</si>
  <si>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</si>
  <si>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</si>
  <si>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</si>
  <si>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</si>
  <si>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</si>
  <si>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</si>
  <si>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</si>
  <si>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</si>
  <si>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</si>
  <si>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</si>
  <si>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</si>
  <si>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</si>
  <si>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</si>
  <si>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</si>
  <si>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</si>
  <si>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</si>
  <si>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</si>
  <si>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</si>
  <si>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</si>
  <si>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</si>
  <si>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</si>
  <si>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</si>
  <si>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</si>
  <si>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</si>
  <si>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</si>
  <si>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</si>
  <si>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</si>
  <si>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</si>
  <si>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</si>
  <si>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</si>
  <si>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</si>
  <si>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</si>
  <si>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</si>
  <si>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</si>
  <si>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</si>
  <si>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</si>
  <si>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</si>
  <si>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</si>
  <si>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</si>
  <si>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</si>
  <si>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</si>
  <si>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</si>
  <si>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</si>
  <si>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</si>
  <si>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</si>
  <si>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</si>
  <si>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</si>
  <si>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</si>
  <si>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</si>
  <si>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</si>
  <si>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</si>
  <si>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</si>
  <si>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</si>
  <si>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</si>
  <si>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</si>
  <si>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</si>
  <si>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</si>
  <si>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</si>
  <si>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</si>
  <si>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</si>
  <si>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</si>
  <si>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</si>
  <si>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</si>
  <si>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</si>
  <si>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</si>
  <si>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</si>
  <si>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</si>
  <si>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</si>
  <si>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</si>
  <si>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</si>
  <si>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</si>
  <si>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</si>
  <si>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</si>
  <si>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</si>
  <si>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</si>
  <si>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</si>
  <si>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</si>
  <si>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</si>
  <si>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</si>
  <si>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</si>
  <si>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</si>
  <si>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</si>
  <si>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</si>
  <si>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</si>
  <si>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</si>
  <si>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</si>
  <si>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</si>
  <si>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</si>
  <si>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</si>
  <si>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</si>
  <si>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</si>
  <si>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</si>
  <si>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</si>
  <si>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</si>
  <si>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</si>
  <si>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</si>
  <si>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</si>
  <si>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</si>
  <si>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</si>
  <si>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</si>
  <si>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</si>
  <si>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</si>
  <si>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</si>
  <si>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</si>
  <si>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</si>
  <si>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</si>
  <si>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</si>
  <si>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</si>
  <si>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</si>
  <si>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</si>
  <si>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</si>
  <si>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</si>
  <si>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</si>
  <si>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</si>
  <si>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</si>
  <si>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</si>
  <si>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</si>
  <si>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</si>
  <si>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</si>
  <si>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</si>
  <si>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</si>
  <si>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</si>
  <si>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</si>
  <si>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</si>
  <si>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</si>
  <si>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</si>
  <si>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</si>
  <si>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</si>
  <si>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</si>
  <si>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</si>
  <si>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</si>
  <si>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</si>
  <si>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</si>
  <si>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</si>
  <si>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</si>
  <si>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</si>
  <si>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</si>
  <si>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</si>
  <si>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</si>
  <si>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</si>
  <si>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</si>
  <si>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</si>
  <si>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</si>
  <si>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</si>
  <si>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</si>
  <si>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</si>
  <si>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</si>
  <si>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</si>
  <si>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</si>
  <si>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</si>
  <si>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</si>
  <si>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</si>
  <si>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</si>
  <si>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</si>
  <si>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</si>
  <si>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</si>
  <si>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</si>
  <si>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</si>
  <si>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</si>
  <si>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</si>
  <si>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</si>
  <si>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</si>
  <si>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</si>
  <si>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</si>
  <si>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</si>
  <si>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</si>
  <si>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</si>
  <si>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</si>
  <si>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</si>
  <si>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</si>
  <si>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</si>
  <si>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</si>
  <si>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</si>
  <si>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</si>
  <si>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</si>
  <si>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</si>
  <si>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</si>
  <si>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</si>
  <si>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</si>
  <si>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</si>
  <si>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</si>
  <si>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</si>
  <si>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</si>
  <si>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</si>
  <si>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</si>
  <si>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</si>
  <si>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</si>
  <si>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</si>
  <si>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</si>
  <si>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</si>
  <si>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</si>
  <si>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</si>
  <si>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</si>
  <si>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</si>
  <si>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</si>
  <si>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</si>
  <si>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</si>
  <si>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</si>
  <si>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</si>
  <si>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</si>
  <si>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</si>
  <si>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</si>
  <si>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</si>
  <si>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</si>
  <si>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</si>
  <si>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</si>
  <si>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</si>
  <si>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</si>
  <si>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</si>
  <si>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</si>
  <si>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</si>
  <si>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</si>
  <si>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</si>
  <si>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</si>
  <si>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</si>
  <si>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</si>
  <si>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</si>
  <si>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</si>
  <si>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</si>
  <si>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</si>
  <si>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</si>
  <si>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</si>
  <si>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</si>
  <si>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</si>
  <si>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</si>
  <si>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</si>
  <si>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</si>
  <si>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</si>
  <si>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</si>
  <si>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</si>
  <si>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</si>
  <si>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</si>
  <si>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</si>
  <si>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</si>
  <si>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</si>
  <si>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</si>
  <si>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</si>
  <si>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</si>
  <si>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</si>
  <si>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</si>
  <si>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</si>
  <si>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</si>
  <si>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</si>
  <si>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</si>
  <si>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</si>
  <si>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</si>
  <si>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</si>
  <si>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</si>
  <si>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</si>
  <si>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</si>
  <si>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</si>
  <si>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</si>
  <si>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</si>
  <si>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</si>
  <si>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</si>
  <si>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</si>
  <si>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</si>
  <si>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</si>
  <si>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</si>
  <si>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</si>
  <si>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</si>
  <si>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</si>
  <si>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</si>
  <si>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</si>
  <si>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</si>
  <si>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</si>
  <si>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</si>
  <si>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</si>
  <si>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</si>
  <si>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</si>
  <si>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</si>
  <si>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</si>
  <si>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</si>
  <si>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</si>
  <si>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</si>
  <si>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</si>
  <si>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</si>
  <si>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</si>
  <si>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</si>
  <si>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</si>
  <si>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</si>
  <si>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</si>
  <si>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</si>
  <si>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</si>
  <si>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</si>
  <si>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</si>
  <si>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</si>
  <si>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</si>
  <si>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</si>
  <si>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</si>
  <si>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</si>
  <si>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</si>
  <si>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</si>
  <si>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</si>
  <si>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</si>
  <si>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</si>
  <si>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</si>
  <si>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</si>
  <si>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</si>
  <si>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</si>
  <si>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</si>
  <si>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</si>
  <si>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</si>
  <si>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</si>
  <si>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</si>
  <si>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</si>
  <si>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</si>
  <si>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</si>
  <si>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</si>
  <si>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</si>
  <si>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</si>
  <si>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</si>
  <si>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</si>
  <si>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</si>
  <si>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</si>
  <si>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</si>
  <si>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</si>
  <si>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</si>
  <si>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</si>
  <si>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</si>
  <si>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</si>
  <si>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</si>
  <si>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</si>
  <si>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</si>
  <si>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</si>
  <si>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</si>
  <si>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</si>
  <si>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</si>
  <si>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</si>
  <si>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</si>
  <si>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</si>
  <si>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</si>
  <si>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</si>
  <si>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</si>
  <si>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</si>
  <si>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</si>
  <si>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</si>
  <si>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</si>
  <si>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</si>
  <si>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</si>
  <si>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</si>
  <si>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</si>
  <si>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</si>
  <si>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</si>
  <si>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</si>
  <si>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</si>
  <si>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</si>
  <si>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</si>
  <si>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</si>
  <si>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</si>
  <si>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</si>
  <si>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</si>
  <si>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</si>
  <si>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</si>
  <si>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</si>
  <si>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</si>
  <si>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</si>
  <si>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</si>
  <si>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</si>
  <si>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</si>
  <si>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</si>
  <si>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</si>
  <si>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</si>
  <si>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</si>
  <si>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</si>
  <si>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</si>
  <si>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</si>
  <si>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</si>
  <si>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</si>
  <si>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</si>
  <si>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</si>
  <si>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</si>
  <si>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</si>
  <si>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</si>
  <si>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</si>
  <si>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</si>
  <si>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</si>
  <si>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</si>
  <si>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</si>
  <si>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</si>
  <si>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</si>
  <si>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</si>
  <si>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</si>
  <si>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</si>
  <si>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</si>
  <si>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</si>
  <si>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</si>
  <si>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</si>
  <si>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</si>
  <si>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</si>
  <si>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</si>
  <si>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</si>
  <si>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</si>
  <si>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</si>
  <si>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</si>
  <si>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</si>
  <si>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</si>
  <si>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</si>
  <si>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</si>
  <si>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</si>
  <si>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</si>
  <si>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</si>
  <si>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</si>
  <si>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</si>
  <si>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</si>
  <si>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</si>
  <si>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</si>
  <si>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</si>
  <si>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</si>
  <si>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</si>
  <si>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</si>
  <si>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</si>
  <si>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</si>
  <si>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</si>
  <si>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</si>
  <si>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</si>
  <si>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</si>
  <si>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</si>
  <si>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</si>
  <si>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</si>
  <si>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</si>
  <si>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</si>
  <si>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</si>
  <si>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</si>
  <si>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</si>
  <si>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</si>
  <si>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</si>
  <si>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</si>
  <si>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</si>
  <si>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</si>
  <si>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</si>
  <si>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</si>
  <si>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</si>
  <si>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</si>
  <si>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</si>
  <si>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</si>
  <si>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</si>
  <si>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</si>
  <si>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</si>
  <si>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</si>
  <si>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</si>
  <si>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</si>
  <si>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</si>
  <si>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</si>
  <si>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</si>
  <si>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</si>
  <si>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</si>
  <si>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</si>
  <si>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</si>
  <si>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</si>
  <si>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</si>
  <si>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</si>
  <si>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</si>
  <si>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</si>
  <si>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</si>
  <si>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</si>
  <si>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</si>
  <si>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</si>
  <si>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</si>
  <si>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</si>
  <si>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</si>
  <si>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</si>
  <si>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</si>
  <si>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</si>
  <si>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</si>
  <si>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</si>
  <si>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</si>
  <si>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</si>
  <si>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</si>
  <si>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</si>
  <si>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</si>
  <si>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</si>
  <si>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</si>
  <si>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</si>
  <si>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</si>
  <si>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</si>
  <si>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</si>
  <si>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</si>
  <si>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</si>
  <si>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</si>
  <si>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</si>
  <si>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</si>
  <si>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</si>
  <si>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</si>
  <si>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</si>
  <si>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</si>
  <si>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</si>
  <si>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</si>
  <si>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</si>
  <si>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</si>
  <si>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</si>
  <si>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</si>
  <si>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</si>
  <si>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</si>
  <si>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</si>
  <si>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</si>
  <si>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</si>
  <si>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</si>
  <si>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</si>
  <si>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</si>
  <si>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</si>
  <si>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</si>
  <si>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</si>
  <si>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</si>
  <si>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</si>
  <si>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</si>
  <si>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</si>
  <si>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</si>
  <si>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</si>
  <si>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</si>
  <si>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</si>
  <si>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</si>
  <si>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</si>
  <si>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</si>
  <si>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</si>
  <si>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</si>
  <si>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</si>
  <si>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</si>
  <si>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</si>
  <si>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</si>
  <si>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</si>
  <si>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</si>
  <si>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</si>
  <si>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</si>
  <si>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</si>
  <si>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</si>
  <si>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</si>
  <si>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</si>
  <si>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</si>
  <si>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</si>
  <si>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</si>
  <si>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</si>
  <si>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</si>
  <si>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</si>
  <si>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</si>
  <si>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</si>
  <si>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</si>
  <si>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</si>
  <si>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</si>
  <si>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</si>
  <si>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</si>
  <si>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</si>
  <si>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</si>
  <si>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</si>
  <si>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</si>
  <si>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</si>
  <si>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</si>
  <si>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</si>
  <si>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</si>
  <si>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</si>
  <si>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</si>
  <si>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</si>
  <si>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</si>
  <si>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</si>
  <si>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</si>
  <si>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</si>
  <si>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</si>
  <si>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</si>
  <si>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</si>
  <si>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</si>
  <si>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</si>
  <si>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</si>
  <si>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</si>
  <si>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</si>
  <si>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</si>
  <si>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</si>
  <si>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</si>
  <si>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</si>
  <si>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</si>
  <si>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</si>
  <si>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</si>
  <si>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</si>
  <si>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</si>
  <si>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</si>
  <si>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</si>
  <si>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</si>
  <si>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</si>
  <si>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</si>
  <si>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</si>
  <si>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</si>
  <si>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</si>
  <si>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</si>
  <si>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</si>
  <si>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</si>
  <si>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</si>
  <si>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</si>
  <si>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</si>
  <si>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</si>
  <si>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</si>
  <si>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</si>
  <si>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</si>
  <si>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</si>
  <si>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</si>
  <si>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</si>
  <si>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</si>
  <si>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</si>
  <si>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</si>
  <si>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</si>
  <si>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</si>
  <si>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</si>
  <si>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</si>
  <si>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</si>
  <si>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</si>
  <si>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</si>
  <si>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</si>
  <si>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</si>
  <si>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</si>
  <si>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</si>
  <si>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</si>
  <si>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</si>
  <si>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</si>
  <si>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</si>
  <si>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</si>
  <si>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</si>
  <si>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</si>
  <si>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</si>
  <si>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</si>
  <si>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</si>
  <si>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</si>
  <si>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</si>
  <si>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</si>
  <si>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</si>
  <si>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</si>
  <si>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</si>
  <si>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</si>
  <si>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</si>
  <si>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</si>
  <si>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</si>
  <si>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</si>
  <si>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</si>
  <si>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</si>
  <si>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</si>
  <si>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</si>
  <si>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</si>
  <si>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</si>
  <si>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</si>
  <si>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</si>
  <si>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</si>
  <si>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</si>
  <si>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</si>
  <si>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</si>
  <si>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</si>
  <si>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</si>
  <si>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</si>
  <si>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</si>
  <si>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</si>
  <si>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</si>
  <si>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</si>
  <si>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</si>
  <si>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</si>
  <si>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</si>
  <si>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</si>
  <si>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</si>
  <si>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</si>
  <si>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</si>
  <si>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</si>
  <si>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</si>
  <si>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</si>
  <si>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</si>
  <si>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</si>
  <si>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</si>
  <si>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</si>
  <si>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</si>
  <si>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</si>
  <si>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</si>
  <si>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</si>
  <si>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</si>
  <si>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</si>
  <si>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</si>
  <si>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</si>
  <si>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</si>
  <si>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</si>
  <si>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</si>
  <si>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</si>
  <si>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</si>
  <si>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</si>
  <si>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</si>
  <si>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</si>
  <si>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</si>
  <si>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</si>
  <si>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</si>
  <si>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</si>
  <si>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</si>
  <si>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</si>
  <si>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</si>
  <si>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</si>
  <si>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</si>
  <si>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</si>
  <si>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</si>
  <si>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</si>
  <si>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</si>
  <si>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</si>
  <si>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</si>
  <si>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</si>
  <si>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</si>
  <si>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</si>
  <si>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</si>
  <si>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</si>
  <si>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</si>
  <si>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</si>
  <si>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</si>
  <si>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</si>
  <si>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</si>
  <si>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</si>
  <si>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</si>
  <si>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</si>
  <si>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</si>
  <si>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</si>
  <si>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</si>
  <si>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</si>
  <si>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</si>
  <si>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</si>
  <si>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</si>
  <si>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</si>
  <si>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</si>
  <si>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</si>
  <si>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</si>
  <si>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</si>
  <si>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</si>
  <si>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</si>
  <si>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</si>
  <si>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</si>
  <si>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</si>
  <si>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</si>
  <si>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</si>
  <si>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</si>
  <si>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</si>
  <si>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</si>
  <si>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</si>
  <si>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</si>
  <si>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</si>
  <si>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</si>
  <si>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</si>
  <si>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</si>
  <si>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</si>
  <si>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</si>
  <si>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</si>
  <si>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</si>
  <si>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</si>
  <si>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</si>
  <si>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</si>
  <si>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</si>
  <si>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</si>
  <si>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</si>
  <si>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</si>
  <si>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</si>
  <si>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</si>
  <si>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</si>
  <si>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</si>
  <si>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</si>
  <si>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</si>
  <si>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</si>
  <si>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</si>
  <si>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</si>
  <si>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</si>
  <si>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</si>
  <si>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</si>
  <si>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</si>
  <si>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</si>
  <si>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</si>
  <si>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</si>
  <si>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</si>
  <si>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</si>
  <si>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</si>
  <si>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</si>
  <si>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</si>
  <si>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</si>
  <si>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</si>
  <si>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</si>
  <si>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</si>
  <si>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</si>
  <si>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</si>
  <si>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</si>
  <si>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</si>
  <si>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</si>
  <si>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</si>
  <si>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</si>
  <si>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</si>
  <si>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</si>
  <si>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</si>
  <si>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</si>
  <si>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</si>
  <si>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</si>
  <si>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</si>
  <si>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</si>
  <si>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</si>
  <si>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</si>
  <si>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</si>
  <si>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</si>
  <si>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</si>
  <si>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</si>
  <si>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</si>
  <si>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</si>
  <si>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</si>
  <si>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</si>
  <si>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</si>
  <si>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</si>
  <si>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</si>
  <si>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</si>
  <si>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</si>
  <si>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</si>
  <si>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</si>
  <si>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</si>
  <si>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</si>
  <si>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</si>
  <si>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</si>
  <si>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</si>
  <si>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</si>
  <si>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</si>
  <si>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</si>
  <si>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</si>
  <si>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</si>
  <si>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</si>
  <si>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</si>
  <si>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</si>
  <si>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</si>
  <si>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</si>
  <si>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</si>
  <si>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</si>
  <si>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</si>
  <si>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</si>
  <si>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</si>
  <si>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</si>
  <si>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</si>
  <si>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</si>
  <si>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</si>
  <si>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</si>
  <si>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</si>
  <si>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</si>
  <si>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</si>
  <si>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</si>
  <si>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</si>
  <si>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</si>
  <si>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</si>
  <si>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</si>
  <si>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</si>
  <si>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</si>
  <si>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</si>
  <si>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</si>
  <si>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</si>
  <si>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</si>
  <si>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</si>
  <si>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</si>
  <si>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</si>
  <si>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</si>
  <si>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</si>
  <si>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</si>
  <si>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</si>
  <si>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</si>
  <si>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</si>
  <si>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</si>
  <si>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</si>
  <si>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</si>
  <si>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</si>
  <si>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</si>
  <si>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</si>
  <si>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</si>
  <si>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</si>
  <si>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</si>
  <si>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</si>
  <si>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</si>
  <si>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</si>
  <si>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</si>
  <si>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</si>
  <si>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</si>
  <si>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</si>
  <si>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</si>
  <si>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</si>
  <si>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</si>
  <si>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</si>
  <si>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</si>
  <si>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</si>
  <si>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</si>
  <si>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</si>
  <si>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</si>
  <si>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</si>
  <si>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</si>
  <si>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</si>
  <si>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</si>
  <si>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</si>
  <si>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</si>
  <si>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</si>
  <si>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</si>
  <si>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</si>
  <si>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</si>
  <si>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</si>
  <si>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</si>
  <si>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</si>
  <si>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</si>
  <si>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</si>
  <si>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</si>
  <si>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</si>
  <si>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</si>
  <si>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</si>
  <si>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</si>
  <si>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</si>
  <si>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</si>
  <si>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</si>
  <si>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</si>
  <si>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</si>
  <si>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</si>
  <si>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</si>
  <si>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</si>
  <si>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</si>
  <si>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</si>
  <si>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</si>
  <si>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</si>
  <si>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</si>
  <si>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</si>
  <si>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</si>
  <si>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</si>
  <si>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</si>
  <si>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</si>
  <si>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</si>
  <si>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</si>
  <si>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</si>
  <si>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</si>
  <si>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</si>
  <si>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</si>
  <si>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</si>
  <si>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</si>
  <si>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</si>
  <si>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</si>
  <si>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</si>
  <si>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</si>
  <si>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</si>
  <si>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</si>
  <si>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</si>
  <si>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</si>
  <si>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</si>
  <si>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</si>
  <si>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</si>
  <si>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</si>
  <si>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</si>
  <si>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</si>
  <si>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</si>
  <si>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</si>
  <si>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</si>
  <si>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</si>
  <si>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</si>
  <si>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</si>
  <si>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</si>
  <si>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</si>
  <si>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</si>
  <si>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</si>
  <si>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</si>
  <si>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</si>
  <si>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</si>
  <si>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</si>
  <si>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</si>
  <si>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</si>
  <si>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</si>
  <si>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</si>
  <si>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</si>
  <si>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</si>
  <si>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</si>
  <si>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</si>
  <si>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</si>
  <si>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</si>
  <si>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</si>
  <si>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</si>
  <si>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</si>
  <si>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</si>
  <si>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</si>
  <si>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</si>
  <si>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</si>
  <si>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</si>
  <si>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</si>
  <si>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</si>
  <si>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</si>
  <si>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</si>
  <si>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</si>
  <si>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</si>
  <si>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</si>
  <si>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</si>
  <si>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</si>
  <si>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</si>
  <si>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</si>
  <si>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</si>
  <si>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</si>
  <si>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</si>
  <si>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</si>
  <si>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</si>
  <si>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</si>
  <si>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</si>
  <si>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</si>
  <si>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</si>
  <si>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</si>
  <si>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</si>
  <si>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</si>
  <si>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</si>
  <si>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</si>
  <si>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</si>
  <si>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</si>
  <si>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</si>
  <si>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</si>
  <si>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</si>
  <si>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</si>
  <si>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</si>
  <si>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</si>
  <si>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</si>
  <si>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</si>
  <si>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</si>
  <si>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</si>
  <si>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</si>
  <si>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</si>
  <si>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</si>
  <si>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</si>
  <si>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</si>
  <si>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</si>
  <si>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</si>
  <si>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</si>
  <si>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</si>
  <si>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</si>
  <si>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</si>
  <si>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</si>
  <si>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</si>
  <si>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</si>
  <si>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</si>
  <si>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</si>
  <si>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</si>
  <si>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</si>
  <si>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</si>
  <si>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</si>
  <si>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</si>
  <si>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</si>
  <si>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</si>
  <si>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</si>
  <si>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</si>
  <si>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</si>
  <si>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</si>
  <si>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</si>
  <si>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</si>
  <si>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</si>
  <si>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</si>
  <si>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</si>
  <si>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</si>
  <si>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</si>
  <si>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</si>
  <si>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</si>
  <si>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</si>
  <si>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</si>
  <si>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</si>
  <si>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</si>
  <si>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</si>
  <si>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</si>
  <si>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</si>
  <si>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</si>
  <si>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</si>
  <si>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</si>
  <si>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</si>
  <si>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</si>
  <si>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</si>
  <si>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</si>
  <si>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</si>
  <si>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</si>
  <si>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</si>
  <si>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</si>
  <si>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</si>
  <si>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</si>
  <si>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</si>
  <si>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</si>
  <si>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</si>
  <si>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</si>
  <si>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</si>
  <si>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</si>
  <si>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</si>
  <si>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</si>
  <si>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</si>
  <si>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</si>
  <si>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</si>
  <si>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</si>
  <si>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</si>
  <si>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</si>
  <si>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</si>
  <si>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</si>
  <si>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</si>
  <si>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</si>
  <si>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</si>
  <si>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</si>
  <si>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</si>
  <si>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</si>
  <si>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</si>
  <si>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</si>
  <si>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</si>
  <si>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</si>
  <si>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</si>
  <si>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</si>
  <si>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</si>
  <si>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</si>
  <si>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</si>
  <si>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</si>
  <si>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</si>
  <si>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</si>
  <si>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</si>
  <si>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</si>
  <si>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</si>
  <si>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</si>
  <si>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</si>
  <si>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</si>
  <si>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</si>
  <si>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</si>
  <si>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</si>
  <si>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</si>
  <si>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</si>
  <si>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</si>
  <si>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</si>
  <si>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</si>
  <si>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</si>
  <si>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</si>
  <si>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</si>
  <si>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</si>
  <si>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</si>
  <si>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</si>
  <si>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</si>
  <si>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</si>
  <si>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</si>
  <si>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</si>
  <si>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</si>
  <si>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</si>
  <si>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</si>
  <si>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</si>
  <si>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</si>
  <si>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</si>
  <si>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</si>
  <si>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</si>
  <si>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</si>
  <si>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</si>
  <si>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</si>
  <si>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</si>
  <si>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</si>
  <si>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</si>
  <si>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</si>
  <si>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</si>
  <si>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</si>
  <si>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</si>
  <si>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</si>
  <si>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</si>
  <si>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</si>
  <si>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</si>
  <si>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</si>
  <si>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</si>
  <si>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</si>
  <si>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</si>
  <si>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</si>
  <si>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</si>
  <si>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</si>
  <si>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</si>
  <si>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</si>
  <si>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</si>
  <si>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</si>
  <si>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</si>
  <si>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</si>
  <si>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</si>
  <si>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</si>
  <si>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</si>
  <si>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</si>
  <si>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</si>
  <si>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</si>
  <si>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</si>
  <si>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</si>
  <si>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</si>
  <si>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</si>
  <si>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</si>
  <si>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</si>
  <si>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</si>
  <si>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</si>
  <si>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</si>
  <si>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</si>
  <si>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</si>
  <si>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</si>
  <si>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</si>
  <si>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</si>
  <si>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</si>
  <si>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</si>
  <si>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</si>
  <si>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</si>
  <si>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</si>
  <si>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</si>
  <si>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</si>
  <si>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</si>
  <si>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</si>
  <si>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</si>
  <si>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</si>
  <si>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</si>
  <si>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</si>
  <si>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</si>
  <si>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</si>
  <si>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</si>
  <si>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</si>
  <si>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</si>
  <si>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</si>
  <si>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</si>
  <si>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</si>
  <si>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</si>
  <si>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</si>
  <si>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</si>
  <si>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</si>
  <si>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</si>
  <si>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</si>
  <si>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</si>
  <si>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</si>
  <si>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</si>
  <si>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</si>
  <si>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</si>
  <si>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</si>
  <si>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</si>
  <si>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</si>
  <si>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</si>
  <si>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</si>
  <si>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</si>
  <si>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</si>
  <si>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</si>
  <si>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</si>
  <si>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</si>
  <si>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</si>
  <si>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</si>
  <si>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</si>
  <si>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</si>
  <si>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</si>
  <si>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</si>
  <si>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</si>
  <si>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</si>
  <si>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</si>
  <si>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</si>
  <si>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</si>
  <si>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</si>
  <si>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</si>
  <si>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</si>
  <si>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</si>
  <si>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</si>
  <si>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</si>
  <si>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</si>
  <si>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</si>
  <si>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</si>
  <si>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</si>
  <si>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</si>
  <si>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</si>
  <si>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</si>
  <si>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</si>
  <si>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</si>
  <si>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</si>
  <si>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</si>
  <si>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</si>
  <si>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</si>
  <si>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</si>
  <si>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</si>
  <si>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</si>
  <si>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</si>
  <si>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</si>
  <si>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</si>
  <si>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</si>
  <si>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</si>
  <si>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</si>
  <si>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</si>
  <si>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</si>
  <si>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</si>
  <si>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</si>
  <si>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</si>
  <si>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</si>
  <si>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</si>
  <si>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</si>
  <si>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</si>
  <si>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</si>
  <si>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</si>
  <si>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</si>
  <si>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</si>
  <si>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</si>
  <si>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</si>
  <si>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</si>
  <si>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</si>
  <si>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</si>
  <si>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</si>
  <si>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</si>
  <si>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</si>
  <si>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</si>
  <si>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</si>
  <si>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</si>
  <si>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</si>
  <si>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</si>
  <si>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</si>
  <si>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</si>
  <si>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</si>
  <si>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</si>
  <si>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</si>
  <si>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</si>
  <si>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</si>
  <si>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</si>
  <si>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</si>
  <si>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</si>
  <si>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</si>
  <si>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</si>
  <si>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</si>
  <si>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</si>
  <si>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</si>
  <si>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</si>
  <si>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</si>
  <si>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</si>
  <si>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</si>
  <si>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</si>
  <si>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</si>
  <si>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</si>
  <si>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</si>
  <si>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</si>
  <si>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</si>
  <si>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</si>
  <si>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</si>
  <si>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</si>
  <si>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</si>
  <si>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</si>
  <si>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</si>
  <si>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</si>
  <si>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</si>
  <si>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</si>
  <si>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</si>
  <si>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</si>
  <si>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</si>
  <si>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</si>
  <si>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</si>
  <si>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</si>
  <si>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</si>
  <si>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</si>
  <si>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</si>
  <si>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</si>
  <si>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</si>
  <si>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</si>
  <si>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</si>
  <si>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</si>
  <si>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</si>
  <si>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</si>
  <si>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</si>
  <si>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</si>
  <si>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</si>
  <si>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</si>
  <si>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</si>
  <si>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</si>
  <si>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</si>
  <si>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</si>
  <si>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</si>
  <si>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</si>
  <si>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</si>
  <si>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</si>
  <si>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</si>
  <si>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</si>
  <si>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</si>
  <si>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</si>
  <si>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</si>
  <si>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</si>
  <si>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</si>
  <si>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</si>
  <si>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</si>
  <si>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</si>
  <si>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</si>
  <si>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</si>
  <si>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</si>
  <si>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</si>
  <si>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</si>
  <si>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</si>
  <si>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</si>
  <si>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</si>
  <si>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</si>
  <si>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</si>
  <si>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</si>
  <si>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</si>
  <si>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</si>
  <si>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</si>
  <si>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</si>
  <si>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</si>
  <si>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</si>
  <si>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</si>
  <si>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</si>
  <si>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</si>
  <si>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</si>
  <si>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</si>
  <si>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</si>
  <si>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</si>
  <si>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</si>
  <si>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</si>
  <si>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</si>
  <si>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</si>
  <si>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</si>
  <si>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</si>
  <si>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</si>
  <si>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</si>
  <si>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</si>
  <si>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</si>
  <si>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</si>
  <si>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</si>
  <si>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</si>
  <si>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</si>
  <si>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</si>
  <si>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</si>
  <si>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</si>
  <si>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</si>
  <si>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</si>
  <si>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</si>
  <si>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</si>
  <si>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</si>
  <si>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</si>
  <si>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</si>
  <si>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</si>
  <si>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</si>
  <si>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</si>
  <si>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</si>
  <si>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</si>
  <si>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</si>
  <si>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</si>
  <si>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</si>
  <si>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</si>
  <si>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</si>
  <si>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</si>
  <si>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</si>
  <si>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</si>
  <si>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</si>
  <si>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</si>
  <si>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</si>
  <si>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</si>
  <si>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</si>
  <si>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</si>
  <si>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</si>
  <si>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</si>
  <si>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</si>
  <si>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</si>
  <si>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</si>
  <si>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</si>
  <si>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</si>
  <si>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</si>
  <si>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</si>
  <si>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</si>
  <si>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</si>
  <si>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</si>
  <si>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</si>
  <si>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</si>
  <si>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</si>
  <si>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</si>
  <si>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</si>
  <si>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</si>
  <si>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</si>
  <si>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</si>
  <si>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</si>
  <si>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</si>
  <si>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</si>
  <si>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</si>
  <si>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</si>
  <si>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</si>
  <si>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</si>
  <si>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</si>
  <si>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</si>
  <si>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</si>
  <si>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</si>
  <si>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</si>
  <si>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</si>
  <si>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</si>
  <si>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</si>
  <si>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</si>
  <si>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</si>
  <si>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</si>
  <si>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</si>
  <si>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</si>
  <si>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</si>
  <si>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</si>
  <si>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</si>
  <si>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</si>
  <si>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</si>
  <si>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</si>
  <si>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</si>
  <si>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</si>
  <si>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</si>
  <si>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</si>
  <si>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</si>
  <si>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</si>
  <si>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</si>
  <si>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</si>
  <si>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</si>
  <si>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</si>
  <si>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</si>
  <si>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</si>
  <si>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</si>
  <si>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</si>
  <si>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</si>
  <si>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</si>
  <si>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</si>
  <si>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</si>
  <si>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</si>
  <si>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</si>
  <si>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</si>
  <si>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</si>
  <si>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</si>
  <si>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</si>
  <si>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</si>
  <si>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</si>
  <si>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</si>
  <si>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</si>
  <si>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</si>
  <si>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</si>
  <si>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</si>
  <si>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</si>
  <si>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</si>
  <si>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</si>
  <si>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</si>
  <si>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</si>
  <si>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</si>
  <si>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</si>
  <si>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</si>
  <si>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</si>
  <si>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</si>
  <si>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</si>
  <si>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</si>
  <si>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</si>
  <si>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</si>
  <si>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</si>
  <si>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</si>
  <si>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</si>
  <si>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</si>
  <si>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</si>
  <si>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</si>
  <si>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</si>
  <si>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</si>
  <si>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</si>
  <si>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</si>
  <si>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</si>
  <si>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</si>
  <si>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</si>
  <si>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</si>
  <si>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</si>
  <si>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</si>
  <si>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</si>
  <si>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</si>
  <si>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</si>
  <si>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</si>
  <si>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</si>
  <si>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</si>
  <si>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</si>
  <si>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</si>
  <si>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</si>
  <si>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</si>
  <si>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</si>
  <si>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</si>
  <si>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</si>
  <si>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</si>
  <si>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</si>
  <si>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</si>
  <si>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</si>
  <si>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</si>
  <si>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</si>
  <si>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</si>
  <si>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</si>
  <si>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</si>
  <si>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</si>
  <si>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</si>
  <si>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</si>
  <si>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</si>
  <si>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</si>
  <si>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</si>
  <si>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</si>
  <si>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</si>
  <si>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</si>
  <si>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</si>
  <si>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</si>
  <si>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</si>
  <si>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</si>
  <si>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</si>
  <si>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</si>
  <si>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</si>
  <si>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</si>
  <si>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</si>
  <si>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</si>
  <si>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</si>
  <si>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</si>
  <si>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</si>
  <si>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</si>
  <si>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</si>
  <si>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</si>
  <si>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</si>
  <si>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</si>
  <si>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</si>
  <si>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</si>
  <si>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</si>
  <si>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</si>
  <si>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</si>
  <si>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</si>
  <si>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</si>
  <si>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</si>
  <si>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</si>
  <si>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</si>
  <si>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</si>
  <si>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</si>
  <si>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</si>
  <si>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</si>
  <si>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</si>
  <si>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</si>
  <si>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</si>
  <si>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</si>
  <si>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</si>
  <si>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</si>
  <si>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</si>
  <si>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</si>
  <si>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</si>
  <si>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</si>
  <si>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</si>
  <si>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</si>
  <si>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</si>
  <si>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</si>
  <si>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</si>
  <si>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</si>
  <si>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</si>
  <si>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</si>
  <si>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</si>
  <si>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</si>
  <si>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</si>
  <si>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</si>
  <si>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</si>
  <si>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</si>
  <si>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</si>
  <si>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</si>
  <si>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</si>
  <si>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</si>
  <si>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</si>
  <si>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</si>
  <si>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</si>
  <si>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</si>
  <si>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</si>
  <si>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</si>
  <si>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</si>
  <si>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</si>
  <si>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</si>
  <si>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</si>
  <si>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</si>
  <si>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</si>
  <si>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</si>
  <si>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</si>
  <si>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</si>
  <si>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</si>
  <si>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</si>
  <si>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</si>
  <si>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</si>
  <si>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</si>
  <si>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</si>
  <si>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</si>
  <si>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</si>
  <si>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</si>
  <si>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</si>
  <si>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</si>
  <si>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</si>
  <si>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</si>
  <si>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</si>
  <si>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</si>
  <si>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</si>
  <si>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</si>
  <si>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</si>
  <si>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</si>
  <si>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</si>
  <si>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</si>
  <si>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</si>
  <si>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</si>
  <si>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</si>
  <si>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</si>
  <si>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</si>
  <si>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</si>
  <si>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</si>
  <si>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</si>
  <si>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</si>
  <si>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</si>
  <si>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</si>
  <si>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</si>
  <si>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</si>
  <si>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</si>
  <si>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</si>
  <si>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</si>
  <si>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</si>
  <si>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</si>
  <si>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</si>
  <si>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</si>
  <si>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</si>
  <si>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</si>
  <si>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</si>
  <si>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</si>
  <si>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</si>
  <si>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</si>
  <si>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</si>
  <si>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</si>
  <si>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</si>
  <si>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</si>
  <si>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</si>
  <si>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</si>
  <si>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</si>
  <si>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</si>
  <si>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</si>
  <si>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</si>
  <si>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</si>
  <si>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</si>
  <si>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</si>
  <si>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</si>
  <si>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</si>
  <si>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</si>
  <si>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</si>
  <si>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</si>
  <si>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</si>
  <si>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</si>
  <si>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</si>
  <si>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</si>
  <si>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</si>
  <si>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</si>
  <si>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</si>
  <si>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</si>
  <si>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</si>
  <si>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</si>
  <si>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</si>
  <si>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</si>
  <si>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</si>
  <si>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</si>
  <si>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</si>
  <si>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</si>
  <si>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</si>
  <si>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</si>
  <si>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</si>
  <si>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</si>
  <si>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</si>
  <si>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</si>
  <si>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</si>
  <si>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</si>
  <si>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</si>
  <si>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</si>
  <si>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</si>
  <si>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</si>
  <si>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</si>
  <si>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</si>
  <si>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</si>
  <si>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</si>
  <si>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</si>
  <si>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</si>
  <si>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</si>
  <si>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</si>
  <si>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</si>
  <si>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</si>
  <si>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</si>
  <si>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</si>
  <si>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</si>
  <si>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</si>
  <si>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</si>
  <si>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</si>
  <si>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</si>
  <si>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</si>
  <si>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</si>
  <si>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</si>
  <si>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</si>
  <si>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</si>
  <si>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</si>
  <si>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</si>
  <si>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</si>
  <si>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</si>
  <si>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</si>
  <si>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</si>
  <si>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</si>
  <si>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</si>
  <si>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</si>
  <si>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</si>
  <si>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</si>
  <si>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</si>
  <si>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</si>
  <si>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</si>
  <si>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</si>
  <si>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</si>
  <si>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</si>
  <si>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</si>
  <si>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</si>
  <si>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</si>
  <si>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</si>
  <si>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</si>
  <si>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</si>
  <si>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</si>
  <si>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</si>
  <si>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</si>
  <si>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</si>
  <si>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</si>
  <si>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</si>
  <si>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</si>
  <si>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</si>
  <si>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</si>
  <si>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</si>
  <si>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</si>
  <si>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</si>
  <si>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</si>
  <si>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</si>
  <si>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</si>
  <si>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</si>
  <si>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</si>
  <si>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</si>
  <si>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</si>
  <si>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</si>
  <si>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</si>
  <si>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</si>
  <si>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</si>
  <si>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</si>
  <si>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</si>
  <si>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</si>
  <si>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</si>
  <si>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</si>
  <si>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</si>
  <si>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</si>
  <si>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</si>
  <si>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</si>
  <si>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</si>
  <si>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</si>
  <si>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</si>
  <si>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</si>
  <si>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</si>
  <si>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</si>
  <si>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</si>
  <si>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</si>
  <si>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</si>
  <si>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</si>
  <si>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</si>
  <si>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</si>
  <si>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</si>
  <si>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</si>
  <si>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</si>
  <si>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</si>
  <si>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</si>
  <si>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</si>
  <si>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</si>
  <si>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</si>
  <si>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</si>
  <si>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</si>
  <si>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</si>
  <si>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</si>
  <si>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</si>
  <si>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</si>
  <si>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</si>
  <si>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</si>
  <si>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</si>
  <si>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</si>
  <si>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</si>
  <si>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</si>
  <si>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</si>
  <si>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</si>
  <si>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</si>
  <si>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</si>
  <si>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</si>
  <si>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</si>
  <si>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</si>
  <si>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</si>
  <si>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</si>
  <si>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</si>
  <si>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</si>
  <si>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</si>
  <si>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</si>
  <si>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</si>
  <si>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</si>
  <si>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</si>
  <si>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</si>
  <si>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</si>
  <si>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</si>
  <si>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</si>
  <si>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</si>
  <si>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</si>
  <si>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</si>
  <si>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</si>
  <si>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</si>
  <si>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</si>
  <si>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</si>
  <si>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</si>
  <si>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</si>
  <si>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</si>
  <si>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</si>
  <si>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</si>
  <si>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</si>
  <si>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</si>
  <si>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</si>
  <si>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</si>
  <si>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</si>
  <si>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</si>
  <si>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</si>
  <si>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</si>
  <si>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</si>
  <si>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</si>
  <si>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</si>
  <si>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</si>
  <si>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</si>
  <si>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</si>
  <si>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</si>
  <si>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</si>
  <si>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</si>
  <si>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</si>
  <si>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</si>
  <si>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</si>
  <si>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</si>
  <si>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</si>
  <si>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</si>
  <si>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</si>
  <si>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</si>
  <si>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</si>
  <si>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</si>
  <si>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</si>
  <si>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</si>
  <si>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</si>
  <si>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</si>
  <si>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</si>
  <si>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</si>
  <si>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</si>
  <si>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</si>
  <si>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</si>
  <si>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</si>
  <si>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</si>
  <si>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</si>
  <si>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</si>
  <si>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</si>
  <si>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</si>
  <si>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</si>
  <si>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</si>
  <si>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</si>
  <si>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</si>
  <si>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</si>
  <si>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</si>
  <si>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</si>
  <si>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</si>
  <si>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</si>
  <si>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</si>
  <si>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</si>
  <si>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</si>
  <si>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</si>
  <si>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</si>
  <si>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</si>
  <si>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</si>
  <si>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</si>
  <si>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</si>
  <si>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</si>
  <si>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</si>
  <si>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</si>
  <si>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</si>
  <si>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</si>
  <si>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</si>
  <si>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</si>
  <si>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</si>
  <si>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</si>
  <si>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</si>
  <si>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</si>
  <si>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</si>
  <si>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</si>
  <si>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</si>
  <si>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</si>
  <si>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</si>
  <si>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</si>
  <si>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</si>
  <si>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</si>
  <si>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</si>
  <si>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</si>
  <si>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</si>
  <si>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</si>
  <si>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</si>
  <si>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</si>
  <si>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</si>
  <si>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</si>
  <si>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</si>
  <si>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</si>
  <si>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</si>
  <si>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</si>
  <si>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</si>
  <si>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</si>
  <si>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</si>
  <si>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</si>
  <si>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</si>
  <si>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</si>
  <si>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</si>
  <si>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</si>
  <si>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</si>
  <si>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</si>
  <si>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</si>
  <si>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</si>
  <si>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</si>
  <si>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</si>
  <si>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</si>
  <si>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</si>
  <si>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</si>
  <si>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</si>
  <si>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</si>
  <si>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</si>
  <si>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</si>
  <si>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</si>
  <si>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</si>
  <si>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</si>
  <si>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</si>
  <si>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</si>
  <si>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</si>
  <si>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</si>
  <si>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</si>
  <si>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</si>
  <si>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</si>
  <si>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</si>
  <si>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</si>
  <si>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</si>
  <si>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</si>
  <si>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</si>
  <si>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</si>
  <si>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</si>
  <si>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</si>
  <si>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</si>
  <si>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</si>
  <si>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</si>
  <si>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</si>
  <si>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</si>
  <si>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</si>
  <si>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</si>
  <si>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</si>
  <si>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</si>
  <si>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</si>
  <si>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</si>
  <si>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</si>
  <si>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</si>
  <si>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</si>
  <si>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</si>
  <si>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</si>
  <si>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</si>
  <si>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</si>
  <si>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</si>
  <si>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</si>
  <si>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</si>
  <si>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</si>
  <si>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</si>
  <si>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</si>
  <si>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</si>
  <si>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</si>
  <si>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</si>
  <si>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</si>
  <si>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</si>
  <si>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</si>
  <si>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</si>
  <si>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</si>
  <si>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</si>
  <si>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</si>
  <si>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</si>
  <si>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</si>
  <si>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</si>
  <si>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</si>
  <si>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</si>
  <si>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</si>
  <si>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</si>
  <si>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</si>
  <si>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</si>
  <si>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</si>
  <si>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</si>
  <si>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</si>
  <si>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</si>
  <si>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</si>
  <si>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</si>
  <si>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</si>
  <si>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</si>
  <si>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</si>
  <si>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</si>
  <si>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</si>
  <si>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</si>
  <si>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</si>
  <si>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</si>
  <si>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</si>
  <si>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</si>
  <si>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</si>
  <si>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</si>
  <si>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</si>
  <si>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</si>
  <si>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</si>
  <si>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</si>
  <si>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</si>
  <si>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</si>
  <si>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</si>
  <si>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</si>
  <si>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</si>
  <si>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</si>
  <si>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</si>
  <si>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</si>
  <si>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</si>
  <si>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</si>
  <si>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</si>
  <si>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</si>
  <si>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</si>
  <si>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</si>
  <si>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</si>
  <si>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</si>
  <si>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</si>
  <si>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</si>
  <si>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</si>
  <si>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</si>
  <si>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</si>
  <si>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</si>
  <si>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</si>
  <si>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</si>
  <si>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</si>
  <si>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</si>
  <si>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</si>
  <si>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</si>
  <si>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</si>
  <si>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</si>
  <si>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</si>
  <si>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</si>
  <si>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</si>
  <si>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</si>
  <si>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</si>
  <si>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</si>
  <si>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</si>
  <si>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</si>
  <si>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</si>
  <si>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</si>
  <si>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</si>
  <si>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</si>
  <si>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</si>
  <si>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</si>
  <si>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</si>
  <si>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</si>
  <si>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</si>
  <si>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</si>
  <si>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</si>
  <si>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</si>
  <si>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</si>
  <si>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</si>
  <si>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</si>
  <si>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</si>
  <si>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</si>
  <si>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</si>
  <si>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</si>
  <si>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</si>
  <si>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</si>
  <si>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</si>
  <si>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</si>
  <si>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</si>
  <si>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</si>
  <si>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</si>
  <si>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</si>
  <si>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</si>
  <si>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</si>
  <si>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</si>
  <si>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</si>
  <si>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</si>
  <si>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</si>
  <si>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</si>
  <si>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</si>
  <si>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</si>
  <si>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</si>
  <si>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</si>
  <si>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</si>
  <si>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</si>
  <si>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</si>
  <si>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</si>
  <si>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</si>
  <si>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</si>
  <si>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</si>
  <si>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</si>
  <si>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</si>
  <si>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</si>
  <si>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</si>
  <si>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</si>
  <si>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</si>
  <si>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</si>
  <si>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</si>
  <si>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</si>
  <si>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</si>
  <si>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</si>
  <si>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</si>
  <si>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</si>
  <si>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</si>
  <si>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</si>
  <si>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</si>
  <si>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</si>
  <si>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</si>
  <si>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</si>
  <si>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</si>
  <si>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</si>
  <si>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</si>
  <si>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</si>
  <si>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</si>
  <si>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</si>
  <si>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</si>
  <si>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</si>
  <si>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</si>
  <si>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</si>
  <si>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</si>
  <si>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</si>
  <si>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</si>
  <si>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</si>
  <si>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</si>
  <si>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</si>
  <si>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</si>
  <si>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</si>
  <si>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</si>
  <si>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</si>
  <si>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</si>
  <si>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</si>
  <si>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</si>
  <si>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</si>
  <si>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</si>
  <si>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</si>
  <si>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</si>
  <si>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</si>
  <si>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</si>
  <si>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</si>
  <si>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</si>
  <si>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</si>
  <si>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</si>
  <si>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</si>
  <si>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</si>
  <si>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</si>
  <si>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</si>
  <si>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</si>
  <si>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</si>
  <si>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</si>
  <si>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</si>
  <si>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</si>
  <si>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</si>
  <si>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</si>
  <si>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</si>
  <si>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</si>
  <si>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</si>
  <si>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</si>
  <si>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</si>
  <si>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</si>
  <si>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</si>
  <si>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</si>
  <si>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</si>
  <si>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</si>
  <si>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</si>
  <si>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</si>
  <si>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</si>
  <si>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</si>
  <si>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</si>
  <si>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</si>
  <si>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</si>
  <si>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</si>
  <si>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</si>
  <si>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</si>
  <si>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</si>
  <si>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</si>
  <si>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</si>
  <si>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</si>
  <si>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</si>
  <si>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</si>
  <si>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</si>
  <si>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</si>
  <si>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</si>
  <si>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</si>
  <si>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</si>
  <si>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</si>
  <si>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</si>
  <si>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</si>
  <si>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</si>
  <si>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</si>
  <si>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</si>
  <si>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</si>
  <si>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</si>
  <si>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</si>
  <si>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</si>
  <si>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</si>
  <si>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</si>
  <si>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</si>
  <si>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</si>
  <si>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</si>
  <si>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</si>
  <si>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</si>
  <si>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</si>
  <si>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</si>
  <si>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</si>
  <si>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</si>
  <si>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</si>
  <si>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</si>
  <si>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</si>
  <si>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</si>
  <si>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</si>
  <si>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</si>
  <si>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</si>
  <si>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</si>
  <si>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</si>
  <si>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</si>
  <si>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</si>
  <si>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</si>
  <si>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</si>
  <si>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</si>
  <si>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</si>
  <si>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</si>
  <si>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</si>
  <si>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</si>
  <si>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</si>
  <si>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</si>
  <si>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</si>
  <si>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</si>
  <si>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</si>
  <si>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</si>
  <si>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</si>
  <si>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</si>
  <si>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</si>
  <si>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</si>
  <si>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</si>
  <si>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</si>
  <si>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</si>
  <si>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</si>
  <si>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</si>
  <si>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</si>
  <si>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</si>
  <si>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</si>
  <si>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</si>
  <si>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</si>
  <si>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</si>
  <si>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</si>
  <si>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</si>
  <si>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</si>
  <si>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</si>
  <si>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</si>
  <si>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</si>
  <si>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</si>
  <si>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</si>
  <si>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</si>
  <si>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</si>
  <si>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</si>
  <si>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</si>
  <si>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</si>
  <si>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</si>
  <si>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</si>
  <si>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</si>
  <si>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</si>
  <si>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</si>
  <si>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</si>
  <si>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</si>
  <si>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</si>
  <si>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</si>
  <si>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</si>
  <si>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</si>
  <si>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</si>
  <si>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</si>
  <si>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</si>
  <si>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</si>
  <si>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</si>
  <si>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</si>
  <si>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</si>
  <si>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</si>
  <si>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</si>
  <si>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</si>
  <si>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</si>
  <si>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</si>
  <si>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</si>
  <si>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</si>
  <si>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</si>
  <si>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</si>
  <si>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</si>
  <si>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</si>
  <si>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</si>
  <si>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</si>
  <si>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</si>
  <si>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</si>
  <si>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</si>
  <si>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</si>
  <si>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</si>
  <si>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</si>
  <si>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</si>
  <si>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</si>
  <si>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</si>
  <si>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</si>
  <si>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</si>
  <si>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</si>
  <si>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</si>
  <si>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</si>
  <si>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</si>
  <si>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</si>
  <si>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</si>
  <si>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</si>
  <si>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</si>
  <si>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</si>
  <si>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</si>
  <si>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</si>
  <si>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</si>
  <si>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</si>
  <si>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</si>
  <si>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</si>
  <si>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</si>
  <si>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</si>
  <si>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</si>
  <si>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</si>
  <si>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</si>
  <si>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</si>
  <si>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</si>
  <si>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</si>
  <si>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</si>
  <si>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</si>
  <si>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</si>
  <si>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</si>
  <si>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</si>
  <si>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</si>
  <si>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</si>
  <si>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</si>
  <si>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</si>
  <si>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</si>
  <si>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</si>
  <si>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</si>
  <si>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</si>
  <si>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</si>
  <si>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</si>
  <si>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</si>
  <si>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</si>
  <si>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</si>
  <si>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</si>
  <si>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</si>
  <si>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</si>
  <si>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</si>
  <si>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</si>
  <si>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</si>
  <si>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</si>
  <si>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</si>
  <si>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</si>
  <si>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</si>
  <si>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</si>
  <si>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</si>
  <si>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</si>
  <si>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</si>
  <si>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</si>
  <si>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</si>
  <si>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</si>
  <si>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</si>
  <si>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</si>
  <si>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</si>
  <si>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</si>
  <si>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</si>
  <si>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</si>
  <si>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</si>
  <si>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</si>
  <si>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</si>
  <si>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</si>
  <si>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</si>
  <si>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</si>
  <si>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</si>
  <si>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</si>
  <si>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</si>
  <si>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</si>
  <si>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</si>
  <si>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</si>
  <si>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</si>
  <si>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</si>
  <si>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</si>
  <si>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</si>
  <si>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</si>
  <si>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</si>
  <si>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</si>
  <si>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</si>
  <si>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</si>
  <si>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</si>
  <si>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</si>
  <si>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</si>
  <si>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</si>
  <si>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</si>
  <si>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</si>
  <si>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</si>
  <si>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</si>
  <si>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</si>
  <si>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</si>
  <si>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</si>
  <si>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</si>
  <si>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</si>
  <si>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</si>
  <si>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</si>
  <si>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</si>
  <si>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</si>
  <si>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</si>
  <si>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</si>
  <si>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</si>
  <si>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</si>
  <si>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</si>
  <si>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</si>
  <si>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</si>
  <si>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</si>
  <si>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</si>
  <si>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</si>
  <si>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</si>
  <si>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</si>
  <si>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</si>
  <si>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</si>
  <si>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</si>
  <si>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</si>
  <si>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</si>
  <si>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</si>
  <si>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</si>
  <si>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</si>
  <si>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</si>
  <si>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</si>
  <si>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</si>
  <si>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</si>
  <si>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</si>
  <si>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</si>
  <si>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</si>
  <si>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</si>
  <si>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</si>
  <si>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</si>
  <si>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</si>
  <si>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</si>
  <si>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</si>
  <si>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</si>
  <si>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</si>
  <si>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</si>
  <si>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</si>
  <si>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</si>
  <si>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</si>
  <si>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</si>
  <si>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</si>
  <si>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</si>
  <si>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</si>
  <si>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</si>
  <si>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</si>
  <si>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</si>
  <si>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</si>
  <si>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</si>
  <si>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</si>
  <si>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</si>
  <si>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</si>
  <si>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</si>
  <si>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</si>
  <si>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</si>
  <si>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</si>
  <si>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</si>
  <si>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</si>
  <si>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</si>
  <si>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</si>
  <si>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</si>
  <si>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</si>
  <si>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</si>
  <si>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</si>
  <si>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</si>
  <si>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</si>
  <si>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</si>
  <si>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</si>
  <si>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</si>
  <si>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</si>
  <si>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</si>
  <si>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</si>
  <si>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</si>
  <si>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</si>
  <si>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</si>
  <si>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</si>
  <si>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</si>
  <si>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</si>
  <si>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</si>
  <si>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</si>
  <si>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</si>
  <si>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</si>
  <si>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</si>
  <si>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</si>
  <si>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</si>
  <si>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</si>
  <si>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</si>
  <si>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</si>
  <si>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</si>
  <si>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</si>
  <si>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</si>
  <si>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</si>
  <si>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</si>
  <si>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</si>
  <si>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</si>
  <si>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</si>
  <si>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</si>
  <si>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</si>
  <si>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</si>
  <si>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</si>
  <si>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</si>
  <si>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</si>
  <si>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</si>
  <si>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</si>
  <si>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</si>
  <si>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</si>
  <si>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</si>
  <si>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</si>
  <si>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</si>
  <si>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</si>
  <si>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</si>
  <si>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</si>
  <si>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</si>
  <si>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</si>
  <si>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</si>
  <si>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</si>
  <si>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</si>
  <si>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</si>
  <si>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</si>
  <si>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</si>
  <si>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</si>
  <si>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</si>
  <si>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</si>
  <si>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</si>
  <si>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</si>
  <si>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</si>
  <si>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</si>
  <si>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</si>
  <si>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</si>
  <si>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</si>
  <si>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</si>
  <si>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</si>
  <si>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</si>
  <si>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</si>
  <si>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</si>
  <si>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</si>
  <si>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</si>
  <si>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</si>
  <si>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</si>
  <si>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</si>
  <si>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</si>
  <si>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</si>
  <si>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</si>
  <si>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</si>
  <si>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</si>
  <si>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</si>
  <si>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</si>
  <si>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</si>
  <si>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</si>
  <si>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</si>
  <si>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</si>
  <si>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</si>
  <si>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</si>
  <si>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</si>
  <si>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</si>
  <si>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</si>
  <si>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</si>
  <si>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</si>
  <si>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</si>
  <si>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</si>
  <si>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</si>
  <si>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</si>
  <si>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</si>
  <si>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</si>
  <si>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</si>
  <si>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</si>
  <si>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</si>
  <si>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</si>
  <si>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</si>
  <si>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</si>
  <si>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</si>
  <si>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</si>
  <si>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</si>
  <si>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</si>
  <si>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</si>
  <si>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</si>
  <si>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</si>
  <si>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</si>
  <si>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</si>
  <si>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</si>
  <si>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</si>
  <si>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</si>
  <si>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</si>
  <si>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</si>
  <si>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</si>
  <si>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</si>
  <si>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</si>
  <si>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</si>
  <si>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</si>
  <si>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</si>
  <si>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</si>
  <si>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</si>
  <si>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</si>
  <si>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</si>
  <si>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</si>
  <si>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</si>
  <si>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</si>
  <si>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</si>
  <si>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</si>
  <si>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</si>
  <si>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</si>
  <si>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</si>
  <si>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</si>
  <si>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</si>
  <si>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</si>
  <si>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</si>
  <si>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</si>
  <si>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</si>
  <si>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</si>
  <si>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</si>
  <si>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</si>
  <si>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</si>
  <si>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</si>
  <si>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</si>
  <si>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</si>
  <si>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</si>
  <si>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</si>
  <si>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</si>
  <si>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</si>
  <si>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</si>
  <si>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</si>
  <si>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</si>
  <si>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</si>
  <si>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</si>
  <si>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</si>
  <si>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</si>
  <si>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</si>
  <si>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</si>
  <si>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</si>
  <si>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</si>
  <si>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</si>
  <si>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</si>
  <si>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</si>
  <si>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</si>
  <si>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</si>
  <si>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</si>
  <si>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</si>
  <si>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</si>
  <si>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</si>
  <si>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</si>
  <si>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</si>
  <si>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</si>
  <si>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</si>
  <si>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</si>
  <si>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</si>
  <si>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</si>
  <si>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</si>
  <si>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</si>
  <si>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</si>
  <si>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</si>
  <si>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</si>
  <si>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</si>
  <si>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</si>
  <si>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</si>
  <si>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</si>
  <si>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</si>
  <si>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</si>
  <si>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</si>
  <si>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</si>
  <si>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</si>
  <si>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</si>
  <si>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</si>
  <si>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</si>
  <si>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</si>
  <si>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</si>
  <si>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</si>
  <si>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</si>
  <si>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</si>
  <si>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</si>
  <si>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</si>
  <si>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</si>
  <si>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</si>
  <si>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</si>
  <si>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</si>
  <si>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</si>
  <si>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</si>
  <si>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</si>
  <si>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</si>
  <si>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</si>
  <si>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</si>
  <si>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</si>
  <si>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</si>
  <si>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</si>
  <si>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</si>
  <si>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</si>
  <si>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</si>
  <si>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</si>
  <si>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</si>
  <si>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</si>
  <si>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</si>
  <si>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</si>
  <si>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</si>
  <si>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</si>
  <si>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</si>
  <si>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</si>
  <si>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</si>
  <si>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</si>
  <si>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</si>
  <si>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</si>
  <si>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</si>
  <si>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</si>
  <si>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</si>
  <si>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</si>
  <si>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</si>
  <si>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</si>
  <si>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</si>
  <si>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</si>
  <si>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</si>
  <si>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</si>
  <si>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</si>
  <si>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</si>
  <si>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</si>
  <si>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</si>
  <si>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</si>
  <si>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</si>
  <si>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</si>
  <si>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</si>
  <si>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</si>
  <si>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</si>
  <si>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</si>
  <si>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</si>
  <si>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</si>
  <si>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</si>
  <si>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</si>
  <si>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</si>
  <si>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</si>
  <si>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</si>
  <si>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</si>
  <si>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</si>
  <si>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</si>
  <si>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</si>
  <si>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</si>
  <si>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</si>
  <si>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</si>
  <si>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</si>
  <si>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</si>
  <si>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</si>
  <si>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</si>
  <si>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</si>
  <si>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</si>
  <si>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</si>
  <si>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</si>
  <si>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</si>
  <si>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</si>
  <si>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</si>
  <si>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</si>
  <si>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</si>
  <si>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</si>
  <si>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</si>
  <si>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</si>
  <si>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</si>
  <si>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</si>
  <si>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</si>
  <si>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</si>
  <si>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</si>
  <si>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</si>
  <si>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</si>
  <si>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</si>
  <si>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</si>
  <si>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</si>
  <si>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</si>
  <si>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</si>
  <si>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</si>
  <si>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</si>
  <si>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</si>
  <si>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</si>
  <si>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</si>
  <si>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</si>
  <si>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</si>
  <si>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</si>
  <si>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</si>
  <si>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</si>
  <si>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</si>
  <si>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</si>
  <si>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</si>
  <si>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</si>
  <si>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</si>
  <si>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</si>
  <si>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</si>
  <si>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</si>
  <si>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</si>
  <si>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</si>
  <si>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</si>
  <si>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</si>
  <si>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</si>
  <si>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</si>
  <si>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</si>
  <si>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</si>
  <si>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</si>
  <si>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</si>
  <si>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</si>
  <si>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</si>
  <si>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</si>
  <si>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</si>
  <si>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</si>
  <si>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</si>
  <si>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</si>
  <si>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</si>
  <si>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</si>
  <si>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</si>
  <si>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</si>
  <si>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</si>
  <si>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</si>
  <si>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</si>
  <si>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</si>
  <si>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</si>
  <si>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</si>
  <si>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</si>
  <si>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</si>
  <si>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</si>
  <si>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</si>
  <si>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</si>
  <si>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</si>
  <si>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</si>
  <si>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</si>
  <si>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</si>
  <si>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</si>
  <si>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</si>
  <si>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</si>
  <si>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</si>
  <si>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</si>
  <si>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</si>
  <si>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</si>
  <si>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</si>
  <si>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</si>
  <si>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</si>
  <si>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</si>
  <si>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</si>
  <si>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</si>
  <si>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</si>
  <si>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</si>
  <si>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</si>
  <si>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</si>
  <si>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</si>
  <si>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</si>
  <si>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</si>
  <si>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</si>
  <si>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</si>
  <si>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</si>
  <si>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</si>
  <si>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</si>
  <si>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</si>
  <si>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</si>
  <si>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</si>
  <si>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</si>
  <si>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</si>
  <si>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</si>
  <si>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</si>
  <si>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</si>
  <si>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</si>
  <si>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</si>
  <si>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</si>
  <si>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</si>
  <si>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</si>
  <si>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</si>
  <si>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</si>
  <si>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</si>
  <si>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</si>
  <si>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</si>
  <si>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</si>
  <si>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</si>
  <si>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</si>
  <si>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</si>
  <si>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</si>
  <si>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</si>
  <si>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</si>
  <si>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</si>
  <si>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</si>
  <si>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</si>
  <si>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</si>
  <si>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</si>
  <si>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</si>
  <si>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</si>
  <si>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</si>
  <si>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</si>
  <si>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</si>
  <si>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</si>
  <si>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</si>
  <si>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</si>
  <si>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</si>
  <si>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</si>
  <si>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</si>
  <si>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</si>
  <si>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</si>
  <si>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</si>
  <si>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</si>
  <si>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</si>
  <si>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</si>
  <si>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</si>
  <si>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</si>
  <si>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</si>
  <si>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</si>
  <si>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</si>
  <si>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</si>
  <si>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</si>
  <si>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</si>
  <si>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</si>
  <si>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</si>
  <si>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</si>
  <si>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</si>
  <si>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</si>
  <si>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</si>
  <si>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</si>
  <si>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</si>
  <si>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</si>
  <si>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</si>
  <si>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</si>
  <si>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</si>
  <si>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</si>
  <si>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</si>
  <si>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</si>
  <si>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</si>
  <si>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</si>
  <si>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</si>
  <si>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</si>
  <si>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</si>
  <si>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</si>
  <si>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</si>
  <si>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</si>
  <si>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</si>
  <si>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</si>
  <si>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</si>
  <si>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</si>
  <si>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</si>
  <si>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</si>
  <si>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</si>
  <si>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</si>
  <si>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</si>
  <si>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</si>
  <si>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</si>
  <si>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</si>
  <si>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</si>
  <si>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</si>
  <si>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</si>
  <si>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</si>
  <si>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</si>
  <si>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</si>
  <si>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</si>
  <si>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</si>
  <si>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</si>
  <si>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</si>
  <si>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</si>
  <si>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</si>
  <si>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</si>
  <si>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</si>
  <si>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</si>
  <si>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</si>
  <si>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</si>
  <si>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</si>
  <si>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</si>
  <si>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</si>
  <si>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</si>
  <si>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</si>
  <si>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</si>
  <si>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</si>
  <si>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</si>
  <si>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</si>
  <si>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</si>
  <si>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</si>
  <si>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</si>
  <si>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</si>
  <si>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</si>
  <si>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</si>
  <si>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</si>
  <si>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</si>
  <si>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</si>
  <si>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</si>
  <si>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</si>
  <si>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</si>
  <si>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</si>
  <si>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</si>
  <si>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</si>
  <si>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</si>
  <si>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</si>
  <si>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</si>
  <si>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</si>
  <si>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</si>
  <si>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</si>
  <si>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</si>
  <si>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</si>
  <si>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</si>
  <si>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</si>
  <si>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</si>
  <si>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</si>
  <si>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</si>
  <si>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</si>
  <si>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</si>
  <si>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</si>
  <si>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</si>
  <si>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</si>
  <si>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</si>
  <si>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</si>
  <si>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</si>
  <si>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</si>
  <si>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</si>
  <si>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</si>
  <si>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</si>
  <si>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</si>
  <si>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</si>
  <si>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</si>
  <si>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</si>
  <si>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</si>
  <si>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</si>
  <si>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</si>
  <si>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</si>
  <si>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</si>
  <si>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</si>
  <si>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</si>
  <si>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</si>
  <si>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</si>
  <si>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</si>
  <si>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</si>
  <si>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</si>
  <si>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</si>
  <si>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</si>
  <si>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</si>
  <si>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</si>
  <si>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</si>
  <si>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</si>
  <si>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</si>
  <si>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</si>
  <si>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</si>
  <si>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</si>
  <si>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</si>
  <si>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</si>
  <si>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</si>
  <si>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</si>
  <si>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</si>
  <si>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</si>
  <si>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</si>
  <si>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</si>
  <si>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</si>
  <si>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</si>
  <si>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</si>
  <si>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</si>
  <si>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</si>
  <si>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</si>
  <si>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</si>
  <si>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</si>
  <si>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</si>
  <si>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</si>
  <si>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</si>
  <si>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</si>
  <si>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</si>
  <si>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</si>
  <si>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</si>
  <si>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</si>
  <si>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</si>
  <si>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</si>
  <si>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</si>
  <si>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</si>
  <si>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</si>
  <si>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</si>
  <si>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</si>
  <si>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</si>
  <si>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</si>
  <si>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</si>
  <si>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</si>
  <si>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</si>
  <si>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</si>
  <si>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</si>
  <si>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</si>
  <si>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</si>
  <si>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</si>
  <si>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</si>
  <si>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</si>
  <si>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</si>
  <si>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</si>
  <si>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</si>
  <si>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</si>
  <si>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</si>
  <si>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</si>
  <si>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</si>
  <si>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</si>
  <si>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</si>
  <si>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</si>
  <si>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</si>
  <si>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</si>
  <si>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</si>
  <si>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</si>
  <si>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</si>
  <si>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</si>
  <si>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</si>
  <si>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</si>
  <si>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</si>
  <si>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</si>
  <si>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</si>
  <si>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</si>
  <si>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</si>
  <si>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</si>
  <si>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</si>
  <si>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</si>
  <si>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</si>
  <si>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</si>
  <si>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</si>
  <si>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</si>
  <si>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</si>
  <si>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</si>
  <si>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</si>
  <si>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</si>
  <si>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</si>
  <si>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</si>
  <si>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</si>
  <si>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</si>
  <si>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</si>
  <si>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</si>
  <si>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</si>
  <si>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</si>
  <si>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</si>
  <si>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</si>
  <si>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</si>
  <si>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</si>
  <si>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</si>
  <si>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</si>
  <si>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</si>
  <si>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</si>
  <si>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</si>
  <si>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</si>
  <si>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</si>
  <si>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</si>
  <si>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</si>
  <si>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</si>
  <si>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</si>
  <si>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</si>
  <si>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</si>
  <si>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</si>
  <si>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</si>
  <si>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</si>
  <si>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</si>
  <si>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</si>
  <si>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</si>
  <si>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</si>
  <si>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</si>
  <si>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</si>
  <si>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</si>
  <si>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</si>
  <si>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</si>
  <si>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</si>
  <si>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</si>
  <si>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</si>
  <si>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</si>
  <si>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</si>
  <si>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</si>
  <si>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</si>
  <si>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</si>
  <si>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</si>
  <si>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</si>
  <si>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</si>
  <si>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</si>
  <si>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</si>
  <si>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</si>
  <si>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</si>
  <si>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</si>
  <si>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</si>
  <si>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</si>
  <si>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</si>
  <si>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</si>
  <si>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</si>
  <si>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</si>
  <si>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</si>
  <si>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</si>
  <si>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</si>
  <si>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</si>
  <si>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</si>
  <si>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</si>
  <si>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</si>
  <si>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</si>
  <si>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</si>
  <si>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</si>
  <si>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</si>
  <si>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</si>
  <si>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</si>
  <si>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</si>
  <si>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</si>
  <si>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</si>
  <si>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</si>
  <si>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</si>
  <si>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</si>
  <si>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</si>
  <si>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</si>
  <si>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</si>
  <si>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</si>
  <si>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</si>
  <si>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</si>
  <si>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</si>
  <si>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</si>
  <si>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</si>
  <si>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</si>
  <si>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</si>
  <si>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</si>
  <si>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</si>
  <si>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</si>
  <si>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</si>
  <si>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</si>
  <si>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</si>
  <si>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</si>
  <si>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</si>
  <si>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</si>
  <si>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</si>
  <si>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</si>
  <si>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</si>
  <si>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</si>
  <si>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</si>
  <si>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</si>
  <si>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</si>
  <si>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</si>
  <si>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</si>
  <si>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</si>
  <si>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</si>
  <si>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</si>
  <si>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</si>
  <si>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</si>
  <si>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</si>
  <si>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</si>
  <si>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</si>
  <si>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</si>
  <si>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</si>
  <si>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</si>
  <si>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</si>
  <si>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</si>
  <si>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</si>
  <si>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</si>
  <si>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</si>
  <si>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</si>
  <si>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</si>
  <si>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</si>
  <si>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</si>
  <si>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</si>
  <si>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</si>
  <si>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</si>
  <si>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</si>
  <si>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</si>
  <si>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</si>
  <si>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</si>
  <si>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</si>
  <si>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</si>
  <si>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</si>
  <si>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</si>
  <si>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</si>
  <si>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</si>
  <si>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</si>
  <si>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</si>
  <si>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</si>
  <si>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</si>
  <si>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</si>
  <si>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</si>
  <si>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</si>
  <si>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</si>
  <si>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</si>
  <si>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</si>
  <si>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</si>
  <si>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</si>
  <si>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</si>
  <si>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</si>
  <si>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</si>
  <si>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</si>
  <si>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</si>
  <si>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</si>
  <si>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</si>
  <si>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</si>
  <si>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</si>
  <si>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</si>
  <si>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</si>
  <si>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</si>
  <si>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</si>
  <si>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</si>
  <si>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</si>
  <si>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</si>
  <si>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</si>
  <si>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</si>
  <si>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</si>
  <si>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</si>
  <si>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</si>
  <si>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</si>
  <si>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</si>
  <si>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</si>
  <si>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</si>
  <si>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</si>
  <si>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</si>
  <si>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</si>
  <si>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</si>
  <si>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</si>
  <si>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</si>
  <si>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</si>
  <si>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</si>
  <si>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</si>
  <si>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</si>
  <si>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</si>
  <si>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</si>
  <si>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</si>
  <si>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</si>
  <si>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</si>
  <si>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</si>
  <si>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</si>
  <si>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</si>
  <si>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</si>
  <si>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</si>
  <si>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</si>
  <si>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</si>
  <si>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</si>
  <si>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</si>
  <si>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</si>
  <si>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</si>
  <si>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</si>
  <si>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</si>
  <si>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</si>
  <si>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</si>
  <si>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</si>
  <si>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</si>
  <si>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</si>
  <si>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</si>
  <si>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</si>
  <si>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</si>
  <si>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</si>
  <si>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</si>
  <si>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</si>
  <si>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</si>
  <si>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</si>
  <si>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</si>
  <si>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</si>
  <si>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</si>
  <si>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</si>
  <si>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</si>
  <si>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</si>
  <si>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</si>
  <si>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</si>
  <si>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</si>
  <si>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</si>
  <si>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</si>
  <si>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</si>
  <si>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</si>
  <si>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</si>
  <si>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</si>
  <si>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</si>
  <si>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</si>
  <si>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</si>
  <si>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</si>
  <si>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</si>
  <si>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</si>
  <si>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</si>
  <si>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</si>
  <si>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</si>
  <si>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</si>
  <si>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</si>
  <si>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</si>
  <si>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</si>
  <si>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</si>
  <si>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</si>
  <si>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</si>
  <si>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</si>
  <si>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</si>
  <si>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</si>
  <si>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</si>
  <si>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</si>
  <si>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</si>
  <si>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</si>
  <si>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</si>
  <si>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</si>
  <si>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</si>
  <si>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</si>
  <si>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</si>
  <si>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</si>
  <si>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</si>
  <si>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</si>
  <si>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</si>
  <si>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</si>
  <si>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</si>
  <si>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</si>
  <si>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</si>
  <si>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</si>
  <si>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</si>
  <si>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</si>
  <si>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</si>
  <si>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</si>
  <si>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</si>
  <si>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</si>
  <si>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</si>
  <si>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</si>
  <si>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</si>
  <si>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</si>
  <si>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</si>
  <si>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</si>
  <si>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</si>
  <si>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</si>
  <si>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</si>
  <si>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</si>
  <si>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</si>
  <si>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</si>
  <si>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</si>
  <si>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</si>
  <si>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</si>
  <si>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</si>
  <si>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</si>
  <si>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</si>
  <si>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</si>
  <si>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</si>
  <si>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</si>
  <si>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</si>
  <si>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</si>
  <si>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</si>
  <si>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</si>
  <si>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</si>
  <si>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</si>
  <si>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</si>
  <si>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</si>
  <si>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</si>
  <si>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</si>
  <si>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</si>
  <si>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</si>
  <si>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</si>
  <si>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</si>
  <si>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</si>
  <si>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</si>
  <si>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</si>
  <si>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</si>
  <si>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</si>
  <si>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</si>
  <si>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</si>
  <si>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</si>
  <si>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</si>
  <si>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</si>
  <si>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</si>
  <si>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</si>
  <si>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</si>
  <si>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</si>
  <si>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</si>
  <si>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</si>
  <si>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</si>
  <si>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</si>
  <si>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</si>
  <si>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</si>
  <si>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</si>
  <si>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</si>
  <si>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</si>
  <si>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</si>
  <si>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</si>
  <si>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</si>
  <si>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</si>
  <si>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</si>
  <si>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</si>
  <si>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</si>
  <si>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</si>
  <si>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</si>
  <si>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</si>
  <si>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</si>
  <si>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</si>
  <si>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</si>
  <si>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</si>
  <si>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</si>
  <si>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</si>
  <si>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</si>
  <si>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</si>
  <si>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</si>
  <si>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</si>
  <si>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</si>
  <si>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</si>
  <si>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</si>
  <si>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</si>
  <si>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</si>
  <si>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</si>
  <si>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</si>
  <si>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</si>
  <si>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</si>
  <si>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</si>
  <si>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</si>
  <si>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</si>
  <si>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</si>
  <si>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</si>
  <si>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</si>
  <si>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</si>
  <si>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</si>
  <si>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</si>
  <si>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</si>
  <si>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</si>
  <si>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</si>
  <si>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</si>
  <si>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</si>
  <si>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</si>
  <si>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</si>
  <si>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</si>
  <si>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</si>
  <si>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</si>
  <si>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</si>
  <si>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</si>
  <si>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</si>
  <si>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</si>
  <si>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</si>
  <si>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</si>
  <si>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</si>
  <si>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</si>
  <si>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</si>
  <si>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</si>
  <si>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</si>
  <si>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</si>
  <si>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</si>
  <si>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</si>
  <si>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</si>
  <si>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</si>
  <si>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</si>
  <si>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</si>
  <si>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</si>
  <si>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</si>
  <si>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</si>
  <si>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</si>
  <si>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</si>
  <si>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</si>
  <si>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</si>
  <si>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</si>
  <si>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</si>
  <si>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</si>
  <si>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</si>
  <si>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</si>
  <si>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</si>
  <si>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</si>
  <si>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</si>
  <si>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</si>
  <si>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</si>
  <si>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</si>
  <si>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</si>
  <si>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</si>
  <si>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</si>
  <si>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</si>
  <si>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</si>
  <si>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</si>
  <si>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</si>
  <si>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</si>
  <si>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</si>
  <si>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</si>
  <si>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</si>
  <si>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</si>
  <si>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</si>
  <si>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</si>
  <si>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</si>
  <si>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</si>
  <si>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</si>
  <si>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</si>
  <si>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</si>
  <si>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</si>
  <si>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</si>
  <si>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</si>
  <si>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</si>
  <si>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</si>
  <si>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</si>
  <si>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</si>
  <si>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</si>
  <si>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</si>
  <si>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</si>
  <si>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</si>
  <si>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</si>
  <si>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</si>
  <si>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</si>
  <si>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</si>
  <si>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</si>
  <si>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</si>
  <si>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</si>
  <si>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</si>
  <si>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</si>
  <si>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</si>
  <si>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</si>
  <si>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</si>
  <si>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</si>
  <si>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</si>
  <si>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</si>
  <si>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</si>
  <si>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</si>
  <si>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</si>
  <si>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</si>
  <si>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</si>
  <si>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</si>
  <si>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</si>
  <si>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</si>
  <si>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</si>
  <si>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</si>
  <si>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</si>
  <si>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</si>
  <si>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</si>
  <si>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</si>
  <si>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</si>
  <si>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</si>
  <si>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</si>
  <si>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</si>
  <si>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</si>
  <si>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</si>
  <si>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</si>
  <si>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</si>
  <si>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</si>
  <si>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</si>
  <si>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</si>
  <si>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</si>
  <si>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</si>
  <si>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</si>
  <si>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</si>
  <si>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</si>
  <si>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</si>
  <si>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</si>
  <si>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</si>
  <si>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</si>
  <si>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</si>
  <si>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</si>
  <si>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</si>
  <si>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</si>
  <si>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</si>
  <si>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</si>
  <si>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</si>
  <si>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</si>
  <si>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</si>
  <si>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</si>
  <si>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</si>
  <si>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</si>
  <si>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</si>
  <si>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</si>
  <si>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</si>
  <si>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</si>
  <si>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</si>
  <si>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</si>
  <si>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</si>
  <si>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</si>
  <si>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</si>
  <si>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</si>
  <si>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</si>
  <si>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</si>
  <si>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</si>
  <si>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</si>
  <si>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</si>
  <si>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</si>
  <si>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</si>
  <si>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</si>
  <si>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</si>
  <si>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</si>
  <si>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</si>
  <si>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</si>
  <si>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</si>
  <si>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</si>
  <si>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</si>
  <si>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</si>
  <si>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</si>
  <si>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</si>
  <si>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</si>
  <si>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</si>
  <si>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</si>
  <si>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</si>
  <si>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</si>
  <si>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</si>
  <si>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</si>
  <si>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</si>
  <si>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</si>
  <si>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</si>
  <si>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</si>
  <si>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</si>
  <si>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</si>
  <si>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</si>
  <si>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</si>
  <si>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</si>
  <si>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</si>
  <si>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</si>
  <si>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</si>
  <si>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</si>
  <si>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</si>
  <si>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</si>
  <si>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</si>
  <si>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</si>
  <si>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</si>
  <si>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</si>
  <si>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</si>
  <si>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</si>
  <si>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</si>
  <si>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</si>
  <si>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</si>
  <si>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</si>
  <si>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</si>
  <si>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</si>
  <si>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</si>
  <si>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</si>
  <si>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</si>
  <si>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</si>
  <si>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</si>
  <si>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</si>
  <si>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</si>
  <si>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</si>
  <si>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</si>
  <si>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</si>
  <si>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</si>
  <si>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</si>
  <si>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</si>
  <si>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</si>
  <si>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</si>
  <si>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</si>
  <si>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</si>
  <si>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</si>
  <si>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</si>
  <si>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</si>
  <si>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</si>
  <si>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</si>
  <si>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</si>
  <si>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</si>
  <si>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</si>
  <si>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</si>
  <si>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</si>
  <si>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</si>
  <si>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</si>
  <si>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</si>
  <si>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</si>
  <si>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</si>
  <si>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</si>
  <si>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</si>
  <si>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</si>
  <si>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</si>
  <si>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</si>
  <si>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</si>
  <si>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</si>
  <si>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</si>
  <si>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</si>
  <si>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</si>
  <si>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</si>
  <si>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</si>
  <si>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</si>
  <si>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</si>
  <si>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</si>
  <si>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</si>
  <si>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</si>
  <si>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</si>
  <si>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</si>
  <si>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</si>
  <si>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</si>
  <si>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</si>
  <si>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</si>
  <si>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</si>
  <si>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</si>
  <si>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</si>
  <si>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</si>
  <si>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</si>
  <si>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</si>
  <si>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</si>
  <si>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</si>
  <si>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</si>
  <si>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</si>
  <si>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</si>
  <si>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</si>
  <si>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</si>
  <si>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</si>
  <si>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</si>
  <si>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</si>
  <si>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</si>
  <si>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</si>
  <si>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</si>
  <si>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</si>
  <si>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</si>
  <si>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</si>
  <si>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</si>
  <si>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</si>
  <si>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</si>
  <si>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</si>
  <si>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</si>
  <si>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</si>
  <si>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</si>
  <si>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</si>
  <si>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</si>
  <si>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</si>
  <si>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</si>
  <si>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</si>
  <si>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</si>
  <si>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</si>
  <si>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</si>
  <si>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</si>
  <si>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</si>
  <si>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</si>
  <si>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</si>
  <si>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</si>
  <si>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</si>
  <si>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</si>
  <si>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</si>
  <si>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</si>
  <si>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</si>
  <si>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</si>
  <si>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</si>
  <si>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</si>
  <si>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</si>
  <si>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</si>
  <si>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</si>
  <si>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</si>
  <si>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</si>
  <si>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</si>
  <si>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</si>
  <si>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</si>
  <si>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</si>
  <si>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</si>
  <si>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</si>
  <si>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</si>
  <si>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</si>
  <si>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</si>
  <si>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</si>
  <si>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</si>
  <si>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</si>
  <si>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</si>
  <si>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</si>
  <si>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</si>
  <si>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</si>
  <si>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</si>
  <si>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</si>
  <si>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</si>
  <si>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</si>
  <si>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</si>
  <si>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</si>
  <si>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</si>
  <si>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</si>
  <si>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</si>
  <si>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</si>
  <si>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</si>
  <si>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</si>
  <si>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</si>
  <si>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</si>
  <si>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</si>
  <si>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</si>
  <si>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</si>
  <si>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</si>
  <si>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</si>
  <si>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</si>
  <si>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</si>
  <si>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</si>
  <si>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</si>
  <si>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</si>
  <si>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</si>
  <si>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</si>
  <si>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</si>
  <si>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</si>
  <si>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</si>
  <si>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</si>
  <si>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</si>
  <si>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</si>
  <si>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</si>
  <si>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</si>
  <si>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</si>
  <si>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</si>
  <si>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</si>
  <si>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</si>
  <si>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</si>
  <si>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</si>
  <si>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</si>
  <si>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</si>
  <si>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</si>
  <si>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</si>
  <si>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</si>
  <si>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</si>
  <si>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</si>
  <si>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</si>
  <si>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</si>
  <si>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</si>
  <si>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</si>
  <si>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</si>
  <si>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</si>
  <si>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</si>
  <si>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</si>
  <si>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</si>
  <si>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</si>
  <si>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</si>
  <si>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</si>
  <si>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</si>
  <si>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</si>
  <si>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</si>
  <si>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</si>
  <si>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</si>
  <si>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</si>
  <si>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</si>
  <si>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</si>
  <si>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</si>
  <si>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</si>
  <si>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</si>
  <si>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</si>
  <si>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</si>
  <si>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</si>
  <si>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</si>
  <si>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</si>
  <si>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</si>
  <si>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</si>
  <si>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</si>
  <si>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</si>
  <si>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</si>
  <si>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</si>
  <si>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</si>
  <si>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</si>
  <si>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</si>
  <si>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</si>
  <si>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</si>
  <si>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</si>
  <si>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</si>
  <si>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</si>
  <si>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</si>
  <si>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</si>
  <si>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</si>
  <si>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</si>
  <si>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</si>
  <si>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</si>
  <si>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</si>
  <si>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</si>
  <si>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</si>
  <si>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</si>
  <si>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</si>
  <si>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</si>
  <si>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</si>
  <si>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</si>
  <si>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</si>
  <si>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</si>
  <si>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</si>
  <si>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</si>
  <si>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</si>
  <si>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</si>
  <si>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</si>
  <si>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</si>
  <si>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</si>
  <si>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</si>
  <si>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</si>
  <si>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</si>
  <si>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</si>
  <si>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</si>
  <si>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</si>
  <si>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</si>
  <si>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</si>
  <si>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</si>
  <si>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</si>
  <si>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</si>
  <si>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</si>
  <si>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</si>
  <si>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</si>
  <si>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</si>
  <si>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</si>
  <si>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</si>
  <si>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</si>
  <si>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</si>
  <si>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</si>
  <si>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</si>
  <si>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</si>
  <si>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</si>
  <si>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</si>
  <si>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</si>
  <si>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</si>
  <si>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</si>
  <si>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</si>
  <si>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</si>
  <si>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</si>
  <si>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</si>
  <si>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</si>
  <si>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</si>
  <si>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</si>
  <si>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</si>
  <si>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</si>
  <si>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</si>
  <si>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</si>
  <si>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</si>
  <si>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</si>
  <si>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</si>
  <si>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</si>
  <si>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</si>
  <si>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</si>
  <si>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</si>
  <si>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</si>
  <si>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</si>
  <si>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</si>
  <si>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</si>
  <si>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</si>
  <si>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</si>
  <si>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</si>
  <si>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</si>
  <si>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</si>
  <si>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</si>
  <si>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</si>
  <si>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</si>
  <si>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</si>
  <si>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</si>
  <si>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</si>
  <si>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</si>
  <si>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</si>
  <si>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</si>
  <si>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</si>
  <si>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</si>
  <si>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</si>
  <si>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</si>
  <si>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</si>
  <si>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</si>
  <si>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</si>
  <si>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</si>
  <si>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</si>
  <si>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</si>
  <si>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</si>
  <si>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</si>
  <si>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</si>
  <si>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</si>
  <si>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</si>
  <si>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</si>
  <si>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</si>
  <si>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</si>
  <si>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</si>
  <si>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</si>
  <si>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</si>
  <si>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</si>
  <si>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</si>
  <si>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</si>
  <si>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</si>
  <si>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</si>
  <si>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</si>
  <si>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</si>
  <si>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</si>
  <si>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</si>
  <si>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</si>
  <si>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</si>
  <si>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</si>
  <si>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</si>
  <si>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</si>
  <si>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</si>
  <si>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</si>
  <si>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</si>
  <si>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</si>
  <si>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</si>
  <si>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</si>
  <si>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</si>
  <si>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</si>
  <si>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</si>
  <si>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</si>
  <si>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</si>
  <si>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</si>
  <si>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</si>
  <si>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</si>
  <si>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</si>
  <si>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</si>
  <si>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</si>
  <si>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</si>
  <si>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</si>
  <si>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</si>
  <si>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</si>
  <si>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</si>
  <si>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</si>
  <si>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</si>
  <si>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</si>
  <si>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</si>
  <si>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</si>
  <si>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</si>
  <si>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</si>
  <si>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</si>
  <si>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</si>
  <si>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</si>
  <si>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</si>
  <si>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</si>
  <si>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</si>
  <si>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</si>
  <si>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</si>
  <si>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</si>
  <si>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</si>
  <si>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</si>
  <si>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</si>
  <si>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</si>
  <si>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</si>
  <si>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</si>
  <si>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</si>
  <si>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</si>
  <si>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</si>
  <si>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</si>
  <si>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</si>
  <si>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</si>
  <si>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</si>
  <si>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</si>
  <si>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</si>
  <si>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</si>
  <si>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</si>
  <si>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</si>
  <si>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</si>
  <si>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</si>
  <si>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</si>
  <si>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</si>
  <si>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</si>
  <si>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</si>
  <si>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</si>
  <si>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</si>
  <si>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</si>
  <si>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</si>
  <si>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</si>
  <si>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</si>
  <si>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</si>
  <si>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</si>
  <si>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</si>
  <si>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</si>
  <si>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</si>
  <si>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</si>
  <si>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</si>
  <si>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</si>
  <si>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</si>
  <si>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</si>
  <si>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</si>
  <si>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</si>
  <si>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</si>
  <si>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</si>
  <si>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</si>
  <si>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</si>
  <si>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</si>
  <si>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</si>
  <si>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</si>
  <si>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</si>
  <si>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</si>
  <si>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</si>
  <si>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</si>
  <si>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</si>
  <si>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</si>
  <si>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</si>
  <si>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</si>
  <si>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</si>
  <si>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</si>
  <si>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</si>
  <si>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</si>
  <si>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</si>
  <si>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</si>
  <si>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</si>
  <si>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</si>
  <si>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</si>
  <si>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</si>
  <si>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</si>
  <si>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</si>
  <si>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</si>
  <si>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</si>
  <si>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</si>
  <si>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</si>
  <si>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</si>
  <si>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</si>
  <si>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</si>
  <si>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</si>
  <si>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</si>
  <si>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</si>
  <si>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</si>
  <si>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</si>
  <si>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</si>
  <si>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</si>
  <si>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</si>
  <si>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</si>
  <si>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</si>
  <si>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</si>
  <si>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</si>
  <si>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</si>
  <si>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</si>
  <si>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</si>
  <si>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</si>
  <si>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</si>
  <si>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</si>
  <si>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</si>
  <si>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</si>
  <si>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</si>
  <si>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</si>
  <si>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</si>
  <si>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</si>
  <si>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</si>
  <si>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</si>
  <si>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</si>
  <si>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</si>
  <si>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</si>
  <si>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</si>
  <si>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</si>
  <si>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</si>
  <si>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</si>
  <si>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</si>
  <si>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</si>
  <si>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</si>
  <si>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</si>
  <si>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</si>
  <si>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</si>
  <si>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</si>
  <si>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</si>
  <si>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</si>
  <si>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</si>
  <si>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</si>
  <si>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</si>
  <si>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</si>
  <si>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</si>
  <si>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</si>
  <si>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</si>
  <si>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</si>
  <si>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</si>
  <si>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</si>
  <si>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</si>
  <si>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</si>
  <si>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</si>
  <si>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</si>
  <si>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</si>
  <si>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</si>
  <si>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</si>
  <si>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</si>
  <si>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</si>
  <si>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</si>
  <si>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</si>
  <si>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</si>
  <si>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</si>
  <si>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</si>
  <si>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</si>
  <si>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</si>
  <si>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</si>
  <si>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</si>
  <si>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</si>
  <si>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</si>
  <si>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</si>
  <si>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</si>
  <si>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</si>
  <si>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</si>
  <si>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</si>
  <si>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</si>
  <si>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</si>
  <si>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</si>
  <si>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</si>
  <si>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</si>
  <si>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</si>
  <si>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</si>
  <si>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</si>
  <si>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</si>
  <si>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</si>
  <si>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</si>
  <si>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</si>
  <si>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</si>
  <si>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</si>
  <si>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</si>
  <si>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</si>
  <si>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</si>
  <si>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</si>
  <si>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</si>
  <si>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</si>
  <si>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</si>
  <si>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</si>
  <si>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</si>
  <si>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</si>
  <si>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</si>
  <si>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</si>
  <si>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</si>
  <si>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</si>
  <si>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</si>
  <si>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</si>
  <si>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</si>
  <si>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</si>
  <si>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</si>
  <si>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</si>
  <si>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</si>
  <si>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</si>
  <si>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</si>
  <si>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</si>
  <si>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</si>
  <si>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</si>
  <si>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</si>
  <si>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</si>
  <si>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</si>
  <si>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</si>
  <si>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</si>
  <si>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</si>
  <si>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</si>
  <si>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</si>
  <si>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</si>
  <si>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</si>
  <si>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</si>
  <si>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</si>
  <si>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</si>
  <si>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</si>
  <si>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</si>
  <si>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</si>
  <si>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</si>
  <si>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</si>
  <si>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</si>
  <si>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</si>
  <si>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</si>
  <si>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</si>
  <si>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</si>
  <si>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</si>
  <si>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</si>
  <si>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</si>
  <si>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</si>
  <si>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</si>
  <si>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</si>
  <si>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</si>
  <si>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</si>
  <si>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</si>
  <si>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</si>
  <si>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</si>
  <si>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</si>
  <si>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</si>
  <si>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</si>
  <si>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</si>
  <si>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</si>
  <si>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</si>
  <si>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</si>
  <si>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</si>
  <si>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</si>
  <si>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</si>
  <si>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</si>
  <si>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</si>
  <si>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</si>
  <si>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</si>
  <si>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</si>
  <si>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</si>
  <si>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</si>
  <si>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</si>
  <si>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</si>
  <si>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</si>
  <si>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</si>
  <si>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</si>
  <si>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</si>
  <si>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</si>
  <si>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</si>
  <si>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</si>
  <si>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</si>
  <si>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</si>
  <si>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</si>
  <si>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</si>
  <si>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</si>
  <si>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</si>
  <si>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</si>
  <si>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</si>
  <si>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</si>
  <si>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</si>
  <si>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</si>
  <si>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</si>
  <si>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</si>
  <si>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</si>
  <si>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</si>
  <si>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</si>
  <si>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</si>
  <si>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</si>
  <si>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</si>
  <si>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</si>
  <si>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</si>
  <si>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</si>
  <si>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</si>
  <si>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</si>
  <si>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</si>
  <si>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</si>
  <si>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</si>
  <si>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</si>
  <si>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</si>
  <si>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</si>
  <si>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</si>
  <si>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</si>
  <si>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</si>
  <si>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</si>
  <si>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</si>
  <si>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</si>
  <si>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</si>
  <si>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</si>
  <si>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</si>
  <si>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</si>
  <si>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</si>
  <si>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</si>
  <si>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</si>
  <si>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</si>
  <si>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</si>
  <si>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</si>
  <si>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</si>
  <si>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</si>
  <si>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</si>
  <si>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</si>
  <si>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</si>
  <si>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</si>
  <si>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</si>
  <si>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</si>
  <si>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</si>
  <si>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</si>
  <si>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</si>
  <si>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</si>
  <si>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</si>
  <si>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</si>
  <si>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</si>
  <si>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</si>
  <si>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</si>
  <si>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</si>
  <si>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</si>
  <si>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</si>
  <si>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</si>
  <si>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</si>
  <si>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</si>
  <si>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</si>
  <si>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</si>
  <si>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</si>
  <si>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</si>
  <si>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</si>
  <si>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</si>
  <si>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</si>
  <si>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</si>
  <si>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</si>
  <si>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</si>
  <si>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</si>
  <si>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</si>
  <si>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</si>
  <si>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</si>
  <si>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</si>
  <si>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</si>
  <si>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</si>
  <si>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</si>
  <si>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</si>
  <si>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</si>
  <si>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</si>
  <si>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</si>
  <si>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</si>
  <si>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</si>
  <si>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</si>
  <si>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</si>
  <si>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</si>
  <si>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</si>
  <si>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</si>
  <si>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</si>
  <si>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</si>
  <si>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</si>
  <si>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</si>
  <si>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</si>
  <si>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</si>
  <si>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</si>
  <si>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</si>
  <si>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</si>
  <si>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</si>
  <si>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</si>
  <si>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</si>
  <si>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</si>
  <si>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</si>
  <si>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</si>
  <si>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</si>
  <si>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</si>
  <si>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</si>
  <si>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</si>
  <si>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</si>
  <si>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</si>
  <si>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</si>
  <si>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</si>
  <si>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</si>
  <si>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</si>
  <si>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</si>
  <si>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</si>
  <si>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</si>
  <si>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</si>
  <si>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</si>
  <si>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</si>
  <si>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</si>
  <si>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</si>
  <si>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</si>
  <si>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</si>
  <si>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</si>
  <si>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</si>
  <si>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</si>
  <si>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</si>
  <si>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</si>
  <si>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</si>
  <si>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</si>
  <si>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</si>
  <si>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</si>
  <si>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</si>
  <si>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</si>
  <si>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</si>
  <si>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</si>
  <si>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</si>
  <si>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</si>
  <si>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</si>
  <si>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</si>
  <si>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</si>
  <si>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</si>
  <si>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</si>
  <si>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</si>
  <si>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</si>
  <si>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</si>
  <si>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</si>
  <si>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</si>
  <si>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</si>
  <si>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</si>
  <si>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</si>
  <si>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</si>
  <si>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</si>
  <si>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</si>
  <si>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</si>
  <si>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</si>
  <si>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</si>
  <si>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</si>
  <si>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</si>
  <si>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</si>
  <si>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</si>
  <si>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</si>
  <si>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</si>
  <si>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</si>
  <si>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</si>
  <si>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</si>
  <si>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</si>
  <si>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</si>
  <si>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</si>
  <si>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</si>
  <si>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</si>
  <si>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</si>
  <si>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</si>
  <si>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</si>
  <si>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</si>
  <si>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</si>
  <si>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</si>
  <si>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</si>
  <si>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</si>
  <si>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</si>
  <si>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</si>
  <si>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</si>
  <si>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</si>
  <si>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</si>
  <si>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</si>
  <si>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</si>
  <si>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</si>
  <si>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</si>
  <si>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</si>
  <si>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</si>
  <si>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</si>
  <si>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</si>
  <si>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</si>
  <si>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</si>
  <si>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</si>
  <si>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</si>
  <si>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</si>
  <si>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</si>
  <si>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</si>
  <si>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</si>
  <si>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</si>
  <si>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</si>
  <si>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</si>
  <si>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</si>
  <si>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</si>
  <si>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</si>
  <si>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</si>
  <si>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</si>
  <si>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</si>
  <si>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</si>
  <si>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</si>
  <si>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</si>
  <si>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</si>
  <si>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</si>
  <si>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</si>
  <si>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</si>
  <si>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</si>
  <si>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</si>
  <si>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</si>
  <si>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</si>
  <si>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</si>
  <si>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</si>
  <si>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</si>
  <si>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</si>
  <si>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</si>
  <si>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</si>
  <si>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</si>
  <si>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</si>
  <si>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</si>
  <si>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</si>
  <si>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</si>
  <si>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</si>
  <si>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</si>
  <si>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</si>
  <si>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</si>
  <si>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</si>
  <si>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</si>
  <si>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</si>
  <si>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</si>
  <si>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</si>
  <si>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</si>
  <si>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</si>
  <si>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</si>
  <si>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</si>
  <si>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</si>
  <si>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</si>
  <si>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</si>
  <si>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</si>
  <si>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</si>
  <si>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</si>
  <si>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</si>
  <si>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</si>
  <si>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</si>
  <si>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</si>
  <si>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</si>
  <si>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</si>
  <si>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</si>
  <si>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</si>
  <si>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</si>
  <si>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</si>
  <si>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</si>
  <si>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</si>
  <si>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</si>
  <si>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</si>
  <si>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</si>
  <si>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</si>
  <si>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</si>
  <si>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</si>
  <si>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</si>
  <si>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</si>
  <si>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</si>
  <si>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</si>
  <si>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</si>
  <si>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</si>
  <si>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</si>
  <si>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</si>
  <si>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</si>
  <si>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</si>
  <si>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</si>
  <si>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</si>
  <si>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</si>
  <si>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</si>
  <si>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</si>
  <si>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</si>
  <si>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</si>
  <si>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</si>
  <si>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</si>
  <si>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</si>
  <si>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</si>
  <si>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</si>
  <si>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</si>
  <si>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</si>
  <si>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</si>
  <si>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</si>
  <si>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</si>
  <si>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</si>
  <si>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</si>
  <si>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</si>
  <si>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</si>
  <si>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</si>
  <si>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</si>
  <si>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</si>
  <si>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</si>
  <si>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</si>
  <si>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</si>
  <si>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</si>
  <si>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</si>
  <si>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</si>
  <si>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</si>
  <si>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</si>
  <si>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</si>
  <si>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</si>
  <si>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</si>
  <si>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</si>
  <si>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</si>
  <si>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</si>
  <si>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</si>
  <si>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</si>
  <si>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</si>
  <si>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</si>
  <si>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</si>
  <si>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</si>
  <si>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</si>
  <si>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</si>
  <si>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</si>
  <si>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</si>
  <si>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</si>
  <si>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</si>
  <si>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</si>
  <si>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</si>
  <si>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</si>
  <si>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</si>
  <si>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</si>
  <si>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</si>
  <si>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</si>
  <si>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</si>
  <si>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</si>
  <si>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</si>
  <si>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</si>
  <si>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</si>
  <si>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</si>
  <si>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</si>
  <si>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</si>
  <si>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</si>
  <si>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</si>
  <si>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</si>
  <si>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</si>
  <si>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</si>
  <si>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</si>
  <si>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</si>
  <si>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</si>
  <si>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</si>
  <si>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</si>
  <si>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</si>
  <si>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</si>
  <si>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</si>
  <si>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</si>
  <si>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</si>
  <si>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</si>
  <si>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</si>
  <si>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</si>
  <si>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</si>
  <si>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</si>
  <si>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</si>
  <si>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</si>
  <si>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</si>
  <si>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</si>
  <si>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</si>
  <si>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</si>
  <si>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</si>
  <si>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</si>
  <si>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</si>
  <si>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</si>
  <si>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</si>
  <si>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</si>
  <si>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</si>
  <si>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</si>
  <si>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</si>
  <si>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</si>
  <si>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</si>
  <si>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</si>
  <si>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</si>
  <si>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</si>
  <si>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</si>
  <si>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</si>
  <si>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</si>
  <si>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</si>
  <si>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</si>
  <si>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</si>
  <si>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</si>
  <si>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</si>
  <si>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</si>
  <si>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</si>
  <si>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</si>
  <si>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</si>
  <si>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</si>
  <si>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</si>
  <si>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</si>
  <si>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</si>
  <si>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</si>
  <si>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</si>
  <si>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</si>
  <si>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</si>
  <si>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</si>
  <si>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</si>
  <si>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</si>
  <si>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</si>
  <si>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</si>
  <si>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</si>
  <si>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</si>
  <si>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</si>
  <si>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</si>
  <si>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</si>
  <si>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</si>
  <si>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</si>
  <si>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</si>
  <si>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</si>
  <si>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</si>
  <si>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</si>
  <si>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</si>
  <si>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</si>
  <si>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</si>
  <si>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</si>
  <si>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</si>
  <si>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</si>
  <si>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</si>
  <si>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</si>
  <si>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</si>
  <si>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</si>
  <si>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</si>
  <si>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</si>
  <si>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</si>
  <si>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</si>
  <si>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</si>
  <si>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</si>
  <si>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</si>
  <si>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</si>
  <si>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</si>
  <si>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</si>
  <si>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</si>
  <si>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</si>
  <si>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</si>
  <si>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</si>
  <si>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</si>
  <si>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</si>
  <si>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</si>
  <si>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</si>
  <si>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</si>
  <si>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</si>
  <si>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</si>
  <si>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</si>
  <si>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</si>
  <si>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</si>
  <si>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</si>
  <si>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</si>
  <si>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</si>
  <si>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</si>
  <si>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</si>
  <si>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</si>
  <si>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</si>
  <si>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</si>
  <si>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</si>
  <si>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</si>
  <si>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</si>
  <si>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</si>
  <si>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</si>
  <si>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</si>
  <si>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</si>
  <si>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</si>
  <si>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</si>
  <si>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</si>
  <si>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</si>
  <si>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</si>
  <si>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</si>
  <si>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</si>
  <si>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</si>
  <si>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</si>
  <si>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</si>
  <si>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</si>
  <si>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</si>
  <si>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</si>
  <si>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</si>
  <si>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</si>
  <si>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</si>
  <si>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</si>
  <si>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</si>
  <si>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</si>
  <si>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</si>
  <si>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</si>
  <si>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</si>
  <si>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</si>
  <si>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</si>
  <si>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</si>
  <si>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</si>
  <si>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</si>
  <si>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</si>
  <si>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</si>
  <si>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</si>
  <si>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</si>
  <si>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</si>
  <si>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</si>
  <si>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</si>
  <si>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</si>
  <si>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</si>
  <si>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</si>
  <si>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</si>
  <si>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</si>
  <si>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</si>
  <si>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</si>
  <si>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</si>
  <si>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</si>
  <si>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</si>
  <si>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</si>
  <si>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</si>
  <si>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</si>
  <si>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</si>
  <si>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</si>
  <si>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</si>
  <si>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</si>
  <si>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</si>
  <si>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</si>
  <si>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</si>
  <si>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</si>
  <si>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</si>
  <si>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</si>
  <si>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</si>
  <si>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</si>
  <si>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</si>
  <si>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</si>
  <si>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</si>
  <si>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</si>
  <si>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</si>
  <si>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</si>
  <si>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</si>
  <si>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</si>
  <si>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</si>
  <si>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</si>
  <si>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</si>
  <si>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</si>
  <si>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</si>
  <si>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</si>
  <si>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</si>
  <si>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</si>
  <si>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</si>
  <si>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</si>
  <si>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</si>
  <si>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</si>
  <si>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</si>
  <si>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</si>
  <si>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</si>
  <si>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</si>
  <si>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</si>
  <si>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</si>
  <si>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</si>
  <si>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</si>
  <si>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</si>
  <si>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</si>
  <si>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</si>
  <si>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</si>
  <si>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</si>
  <si>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</si>
  <si>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</si>
  <si>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</si>
  <si>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</si>
  <si>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</si>
  <si>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</si>
  <si>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</si>
  <si>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</si>
  <si>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</si>
  <si>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</si>
  <si>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</si>
  <si>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</si>
  <si>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</si>
  <si>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</si>
  <si>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</si>
  <si>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</si>
  <si>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</si>
  <si>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</si>
  <si>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</si>
  <si>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</si>
  <si>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</si>
  <si>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</si>
  <si>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</si>
  <si>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</si>
  <si>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</si>
  <si>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</si>
  <si>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</si>
  <si>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</si>
  <si>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</si>
  <si>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</si>
  <si>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</si>
  <si>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</si>
  <si>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</si>
  <si>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</si>
  <si>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</si>
  <si>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</si>
  <si>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</si>
  <si>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</si>
  <si>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</si>
  <si>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</si>
  <si>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</si>
  <si>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</si>
  <si>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</si>
  <si>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</si>
  <si>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</si>
  <si>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</si>
  <si>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</si>
  <si>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</si>
  <si>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</si>
  <si>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</si>
  <si>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</si>
  <si>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</si>
  <si>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</si>
  <si>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</si>
  <si>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</si>
  <si>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</si>
  <si>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</si>
  <si>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</si>
  <si>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</si>
  <si>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</si>
  <si>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</si>
  <si>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</si>
  <si>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</si>
  <si>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</si>
  <si>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</si>
  <si>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</si>
  <si>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</si>
  <si>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</si>
  <si>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</si>
  <si>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</si>
  <si>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</si>
  <si>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</si>
  <si>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</si>
  <si>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</si>
  <si>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</si>
  <si>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</si>
  <si>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</si>
  <si>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</si>
  <si>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</si>
  <si>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</si>
  <si>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</si>
  <si>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</si>
  <si>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</si>
  <si>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</si>
  <si>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</si>
  <si>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</si>
  <si>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</si>
  <si>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</si>
  <si>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</si>
  <si>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</si>
  <si>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</si>
  <si>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</si>
  <si>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</si>
  <si>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</si>
  <si>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</si>
  <si>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</si>
  <si>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</si>
  <si>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</si>
  <si>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</si>
  <si>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</si>
  <si>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</si>
  <si>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</si>
  <si>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</si>
  <si>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</si>
  <si>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</si>
  <si>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</si>
  <si>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</si>
  <si>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</si>
  <si>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</si>
  <si>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</si>
  <si>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</si>
  <si>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</si>
  <si>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</si>
  <si>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</si>
  <si>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</si>
  <si>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</si>
  <si>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</si>
  <si>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</si>
  <si>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</si>
  <si>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</si>
  <si>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</si>
  <si>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</si>
  <si>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</si>
  <si>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</si>
  <si>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</si>
  <si>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</si>
  <si>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</si>
  <si>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</si>
  <si>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</si>
  <si>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</si>
  <si>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</si>
  <si>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</si>
  <si>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</si>
  <si>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</si>
  <si>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</si>
  <si>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</si>
  <si>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</si>
  <si>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</si>
  <si>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</si>
  <si>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</si>
  <si>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</si>
  <si>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</si>
  <si>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</si>
  <si>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</si>
  <si>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</si>
  <si>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</si>
  <si>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</si>
  <si>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</si>
  <si>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</si>
  <si>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</si>
  <si>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</si>
  <si>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</si>
  <si>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</si>
  <si>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</si>
  <si>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</si>
  <si>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</si>
  <si>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</si>
  <si>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</si>
  <si>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</si>
  <si>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</si>
  <si>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</si>
  <si>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</si>
  <si>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</si>
  <si>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</si>
  <si>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</si>
  <si>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</si>
  <si>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</si>
  <si>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</si>
  <si>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</si>
  <si>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</si>
  <si>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</si>
  <si>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</si>
  <si>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</si>
  <si>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</si>
  <si>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</si>
  <si>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</si>
  <si>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</si>
  <si>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</si>
  <si>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</si>
  <si>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</si>
  <si>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</si>
  <si>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</si>
  <si>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</si>
  <si>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</si>
  <si>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</si>
  <si>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</si>
  <si>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</si>
  <si>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</si>
  <si>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</si>
  <si>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</si>
  <si>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</si>
  <si>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</si>
  <si>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</si>
  <si>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</si>
  <si>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</si>
  <si>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</si>
  <si>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</si>
  <si>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</si>
  <si>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</si>
  <si>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</si>
  <si>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</si>
  <si>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</si>
  <si>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</si>
  <si>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</si>
  <si>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</si>
  <si>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</si>
  <si>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</si>
  <si>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</si>
  <si>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</si>
  <si>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</si>
  <si>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</si>
  <si>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</si>
  <si>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</si>
  <si>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</si>
  <si>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</si>
  <si>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</si>
  <si>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</si>
  <si>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</si>
  <si>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</si>
  <si>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</si>
  <si>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</si>
  <si>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</si>
  <si>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</si>
  <si>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</si>
  <si>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</si>
  <si>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</si>
  <si>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</si>
  <si>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</si>
  <si>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</si>
  <si>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</si>
  <si>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</si>
  <si>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</si>
  <si>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</si>
  <si>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</si>
  <si>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</si>
  <si>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</si>
  <si>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</si>
  <si>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</si>
  <si>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</si>
  <si>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</si>
  <si>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</si>
  <si>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</si>
  <si>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</si>
  <si>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</si>
  <si>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</si>
  <si>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</si>
  <si>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</si>
  <si>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</si>
  <si>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</si>
  <si>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</si>
  <si>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</si>
  <si>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</si>
  <si>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</si>
  <si>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</si>
  <si>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</si>
  <si>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</si>
  <si>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</si>
  <si>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</si>
  <si>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</si>
  <si>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</si>
  <si>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</si>
  <si>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</si>
  <si>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</si>
  <si>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</si>
  <si>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</si>
  <si>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</si>
  <si>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</si>
  <si>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</si>
  <si>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</si>
  <si>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</si>
  <si>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</si>
  <si>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</si>
  <si>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</si>
  <si>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</si>
  <si>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</si>
  <si>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</si>
  <si>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</si>
  <si>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</si>
  <si>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</si>
  <si>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</si>
  <si>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</si>
  <si>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</si>
  <si>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</si>
  <si>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</si>
  <si>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</si>
  <si>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</si>
  <si>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</si>
  <si>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</si>
  <si>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</si>
  <si>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</si>
  <si>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</si>
  <si>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</si>
  <si>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</si>
  <si>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</si>
  <si>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</si>
  <si>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</si>
  <si>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</si>
  <si>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</si>
  <si>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</si>
  <si>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</si>
  <si>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</si>
  <si>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</si>
  <si>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</si>
  <si>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</si>
  <si>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</si>
  <si>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</si>
  <si>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</si>
  <si>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</si>
  <si>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</si>
  <si>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</si>
  <si>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</si>
  <si>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</si>
  <si>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</si>
  <si>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</si>
  <si>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</si>
  <si>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</si>
  <si>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</si>
  <si>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</si>
  <si>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</si>
  <si>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</si>
  <si>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</si>
  <si>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</si>
  <si>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</si>
  <si>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</si>
  <si>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</si>
  <si>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</si>
  <si>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</si>
  <si>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</si>
  <si>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</si>
  <si>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</si>
  <si>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</si>
  <si>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</si>
  <si>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</si>
  <si>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</si>
  <si>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</si>
  <si>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</si>
  <si>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</si>
  <si>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</si>
  <si>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</si>
  <si>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</si>
  <si>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</si>
  <si>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</si>
  <si>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</si>
  <si>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</si>
  <si>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</si>
  <si>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</si>
  <si>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</si>
  <si>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</si>
  <si>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</si>
  <si>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</si>
  <si>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</si>
  <si>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</si>
  <si>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</si>
  <si>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</si>
  <si>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</si>
  <si>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</si>
  <si>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</si>
  <si>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</si>
  <si>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</si>
  <si>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</si>
  <si>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</si>
  <si>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</si>
  <si>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</si>
  <si>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</si>
  <si>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</si>
  <si>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</si>
  <si>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</si>
  <si>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</si>
  <si>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</si>
  <si>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</si>
  <si>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</si>
  <si>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</si>
  <si>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</si>
  <si>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</si>
  <si>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</si>
  <si>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</si>
  <si>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</si>
  <si>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</si>
  <si>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</si>
  <si>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</si>
  <si>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</si>
  <si>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</si>
  <si>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</si>
  <si>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</si>
  <si>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</si>
  <si>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</si>
  <si>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</si>
  <si>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</si>
  <si>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</si>
  <si>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</si>
  <si>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</si>
  <si>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</si>
  <si>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</si>
  <si>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</si>
  <si>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</si>
  <si>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</si>
  <si>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</si>
  <si>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</si>
  <si>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</si>
  <si>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</si>
  <si>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</si>
  <si>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</si>
  <si>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</si>
  <si>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</si>
  <si>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</si>
  <si>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</si>
  <si>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</si>
  <si>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</si>
  <si>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</si>
  <si>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</si>
  <si>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</si>
  <si>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</si>
  <si>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</si>
  <si>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</si>
  <si>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</si>
  <si>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</si>
  <si>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</si>
  <si>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</si>
  <si>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</si>
  <si>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</si>
  <si>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</si>
  <si>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</si>
  <si>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</si>
  <si>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</si>
  <si>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</si>
  <si>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</si>
  <si>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</si>
  <si>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</si>
  <si>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</si>
  <si>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</si>
  <si>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</si>
  <si>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</si>
  <si>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</si>
  <si>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</si>
  <si>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</si>
  <si>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</si>
  <si>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</si>
  <si>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</si>
  <si>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</si>
  <si>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</si>
  <si>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</si>
  <si>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</si>
  <si>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</si>
  <si>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</si>
  <si>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</si>
  <si>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</si>
  <si>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</si>
  <si>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</si>
  <si>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</si>
  <si>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</si>
  <si>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</si>
  <si>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</si>
  <si>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</si>
  <si>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</si>
  <si>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</si>
  <si>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</si>
  <si>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</si>
  <si>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</si>
  <si>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</si>
  <si>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</si>
  <si>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</si>
  <si>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</si>
  <si>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</si>
  <si>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</si>
  <si>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</si>
  <si>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</si>
  <si>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</si>
  <si>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</si>
  <si>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</si>
  <si>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</si>
  <si>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</si>
  <si>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</si>
  <si>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</si>
  <si>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</si>
  <si>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</si>
  <si>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</si>
  <si>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</si>
  <si>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</si>
  <si>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</si>
  <si>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</si>
  <si>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</si>
  <si>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</si>
  <si>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</si>
  <si>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</si>
  <si>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</si>
  <si>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</si>
  <si>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</si>
  <si>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</si>
  <si>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</si>
  <si>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</si>
  <si>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</si>
  <si>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</si>
  <si>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</si>
  <si>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</si>
  <si>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</si>
  <si>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</si>
  <si>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</si>
  <si>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</si>
  <si>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</si>
  <si>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</si>
  <si>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</si>
  <si>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</si>
  <si>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</si>
  <si>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</si>
  <si>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</si>
  <si>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</si>
  <si>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</si>
  <si>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</si>
  <si>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</si>
  <si>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</si>
  <si>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</si>
  <si>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</si>
  <si>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</si>
  <si>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</si>
  <si>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</si>
  <si>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</si>
  <si>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</si>
  <si>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</si>
  <si>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</si>
  <si>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</si>
  <si>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</si>
  <si>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</si>
  <si>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</si>
  <si>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</si>
  <si>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</si>
  <si>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</si>
  <si>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</si>
  <si>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</si>
  <si>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</si>
  <si>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</si>
  <si>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</si>
  <si>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</si>
  <si>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</si>
  <si>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</si>
  <si>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</si>
  <si>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</si>
  <si>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</si>
  <si>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</si>
  <si>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</si>
  <si>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</si>
  <si>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</si>
  <si>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</si>
  <si>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</si>
  <si>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</si>
  <si>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</si>
  <si>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</si>
  <si>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</si>
  <si>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</si>
  <si>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</si>
  <si>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</si>
  <si>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</si>
  <si>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</si>
  <si>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</si>
  <si>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</si>
  <si>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</si>
  <si>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</si>
  <si>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</si>
  <si>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</si>
  <si>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</si>
  <si>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</si>
  <si>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</si>
  <si>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</si>
  <si>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</si>
  <si>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</si>
  <si>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</si>
  <si>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</si>
  <si>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</si>
  <si>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</si>
  <si>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</si>
  <si>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</si>
  <si>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</si>
  <si>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</si>
  <si>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</si>
  <si>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</si>
  <si>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</si>
  <si>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</si>
  <si>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</si>
  <si>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</si>
  <si>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</si>
  <si>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</si>
  <si>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</si>
  <si>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</si>
  <si>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</si>
  <si>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</si>
  <si>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</si>
  <si>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</si>
  <si>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</si>
  <si>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</si>
  <si>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</si>
  <si>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</si>
  <si>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</si>
  <si>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</si>
  <si>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</si>
  <si>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</si>
  <si>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</si>
  <si>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</si>
  <si>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</si>
  <si>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</si>
  <si>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</si>
  <si>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</si>
  <si>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</si>
  <si>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</si>
  <si>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</si>
  <si>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</si>
  <si>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</si>
  <si>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</si>
  <si>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</si>
  <si>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</si>
  <si>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</si>
  <si>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</si>
  <si>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</si>
  <si>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</si>
  <si>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</si>
  <si>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</si>
  <si>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</si>
  <si>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</si>
  <si>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</si>
  <si>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</si>
  <si>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</si>
  <si>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</si>
  <si>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</si>
  <si>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</si>
  <si>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</si>
  <si>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</si>
  <si>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</si>
  <si>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</si>
  <si>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</si>
  <si>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</si>
  <si>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</si>
  <si>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</si>
  <si>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</si>
  <si>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</si>
  <si>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</si>
  <si>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</si>
  <si>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</si>
  <si>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</si>
  <si>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</si>
  <si>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</si>
  <si>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</si>
  <si>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</si>
  <si>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</si>
  <si>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</si>
  <si>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</si>
  <si>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</si>
  <si>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</si>
  <si>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</si>
  <si>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</si>
  <si>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</si>
  <si>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</si>
  <si>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</si>
  <si>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</si>
  <si>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</si>
  <si>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</si>
  <si>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</si>
  <si>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</si>
  <si>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</si>
  <si>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</si>
  <si>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</si>
  <si>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</si>
  <si>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</si>
  <si>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</si>
  <si>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</si>
  <si>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</si>
  <si>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</si>
  <si>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</si>
  <si>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</si>
  <si>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</si>
  <si>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</si>
  <si>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</si>
  <si>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</si>
  <si>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</si>
  <si>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</si>
  <si>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</si>
  <si>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</si>
  <si>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</si>
  <si>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</si>
  <si>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</si>
  <si>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</si>
  <si>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</si>
  <si>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</si>
  <si>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</si>
  <si>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</si>
  <si>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</si>
  <si>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</si>
  <si>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</si>
  <si>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</si>
  <si>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</si>
  <si>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</si>
  <si>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</si>
  <si>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</si>
  <si>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</si>
  <si>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</si>
  <si>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</si>
  <si>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</si>
  <si>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</si>
  <si>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</si>
  <si>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</si>
  <si>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</si>
  <si>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</si>
  <si>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</si>
  <si>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</si>
  <si>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</si>
  <si>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</si>
  <si>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</si>
  <si>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</si>
  <si>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</si>
  <si>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</si>
  <si>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</si>
  <si>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</si>
  <si>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</si>
  <si>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</si>
  <si>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</si>
  <si>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</si>
  <si>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</si>
  <si>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</si>
  <si>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</si>
  <si>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</si>
  <si>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</si>
  <si>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</si>
  <si>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</si>
  <si>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</si>
  <si>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</si>
  <si>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</si>
  <si>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</si>
  <si>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</si>
  <si>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</si>
  <si>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</si>
  <si>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</si>
  <si>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</si>
  <si>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</si>
  <si>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</si>
  <si>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</si>
  <si>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</si>
  <si>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</si>
  <si>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</si>
  <si>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</si>
  <si>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</si>
  <si>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</si>
  <si>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</si>
  <si>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</si>
  <si>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</si>
  <si>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</si>
  <si>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</si>
  <si>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</si>
  <si>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</si>
  <si>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</si>
  <si>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</si>
  <si>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</si>
  <si>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</si>
  <si>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</si>
  <si>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</si>
  <si>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</si>
  <si>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</si>
  <si>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</si>
  <si>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</si>
  <si>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</si>
  <si>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</si>
  <si>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</si>
  <si>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</si>
  <si>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</si>
  <si>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</si>
  <si>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</si>
  <si>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</si>
  <si>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</si>
  <si>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</si>
  <si>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</si>
  <si>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</si>
  <si>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</si>
  <si>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</si>
  <si>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</si>
  <si>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</si>
  <si>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</si>
  <si>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</si>
  <si>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</si>
  <si>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</si>
  <si>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</si>
  <si>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</si>
  <si>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</si>
  <si>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</si>
  <si>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</si>
  <si>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</si>
  <si>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</si>
  <si>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</si>
  <si>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</si>
  <si>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</si>
  <si>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</si>
  <si>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</si>
  <si>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</si>
  <si>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</si>
  <si>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</si>
  <si>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</si>
  <si>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</si>
  <si>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</si>
  <si>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</si>
  <si>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</si>
  <si>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</si>
  <si>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</si>
  <si>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</si>
  <si>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</si>
  <si>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</si>
  <si>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</si>
  <si>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</si>
  <si>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</si>
  <si>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</si>
  <si>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</si>
  <si>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</si>
  <si>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</si>
  <si>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</si>
  <si>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</si>
  <si>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</si>
  <si>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</si>
  <si>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</si>
  <si>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</si>
  <si>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</si>
  <si>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</si>
  <si>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</si>
  <si>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</si>
  <si>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</si>
  <si>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</si>
  <si>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</si>
  <si>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</si>
  <si>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</si>
  <si>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</si>
  <si>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</si>
  <si>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</si>
  <si>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</si>
  <si>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</si>
  <si>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</si>
  <si>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</si>
  <si>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</si>
  <si>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</si>
  <si>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</si>
  <si>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</si>
  <si>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</si>
  <si>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</si>
  <si>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</si>
  <si>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</si>
  <si>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</si>
  <si>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</si>
  <si>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</si>
  <si>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</si>
  <si>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</si>
  <si>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</si>
  <si>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</si>
  <si>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</si>
  <si>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</si>
  <si>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</si>
  <si>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</si>
  <si>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</si>
  <si>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</si>
  <si>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</si>
  <si>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</si>
  <si>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</si>
  <si>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</si>
  <si>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</si>
  <si>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</si>
  <si>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</si>
  <si>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</si>
  <si>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</si>
  <si>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</si>
  <si>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</si>
  <si>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</si>
  <si>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</si>
  <si>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</si>
  <si>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</si>
  <si>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</si>
  <si>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</si>
  <si>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</si>
  <si>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</si>
  <si>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</si>
  <si>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</si>
  <si>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</si>
  <si>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</si>
  <si>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</si>
  <si>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</si>
  <si>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</si>
  <si>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</si>
  <si>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</si>
  <si>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</si>
  <si>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</si>
  <si>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</si>
  <si>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</si>
  <si>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</si>
  <si>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</si>
  <si>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</si>
  <si>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</si>
  <si>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</si>
  <si>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</si>
  <si>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</si>
  <si>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</si>
  <si>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</si>
  <si>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</si>
  <si>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</si>
  <si>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</si>
  <si>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</si>
  <si>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</si>
  <si>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</si>
  <si>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</si>
  <si>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</si>
  <si>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</si>
  <si>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</si>
  <si>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</si>
  <si>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</si>
  <si>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</si>
  <si>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</si>
  <si>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</si>
  <si>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</si>
  <si>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</si>
  <si>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</si>
  <si>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</si>
  <si>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</si>
  <si>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</si>
  <si>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</si>
  <si>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</si>
  <si>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</si>
  <si>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</si>
  <si>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</si>
  <si>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</si>
  <si>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</si>
  <si>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</si>
  <si>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</si>
  <si>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</si>
  <si>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</si>
  <si>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</si>
  <si>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</si>
  <si>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</si>
  <si>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</si>
  <si>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</si>
  <si>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</si>
  <si>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</si>
  <si>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</si>
  <si>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</si>
  <si>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</si>
  <si>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</si>
  <si>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</si>
  <si>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</si>
  <si>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</si>
  <si>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</si>
  <si>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</si>
  <si>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</si>
  <si>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</si>
  <si>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</si>
  <si>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</si>
  <si>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</si>
  <si>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</si>
  <si>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</si>
  <si>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</si>
  <si>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</si>
  <si>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</si>
  <si>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</si>
  <si>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</si>
  <si>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</si>
  <si>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</si>
  <si>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</si>
  <si>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</si>
  <si>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</si>
  <si>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</si>
  <si>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</si>
  <si>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</si>
  <si>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</si>
  <si>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</si>
  <si>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</si>
  <si>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</si>
  <si>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</si>
  <si>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</si>
  <si>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</si>
  <si>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</si>
  <si>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</si>
  <si>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</si>
  <si>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</si>
  <si>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</si>
  <si>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</si>
  <si>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</si>
  <si>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</si>
  <si>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</si>
  <si>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</si>
  <si>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</si>
  <si>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</si>
  <si>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</si>
  <si>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</si>
  <si>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</si>
  <si>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</si>
  <si>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</si>
  <si>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</si>
  <si>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</si>
  <si>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</si>
  <si>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</si>
  <si>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</si>
  <si>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</si>
  <si>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</si>
  <si>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</si>
  <si>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</si>
  <si>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</si>
  <si>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</si>
  <si>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</si>
  <si>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</si>
  <si>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</si>
  <si>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</si>
  <si>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</si>
  <si>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</si>
  <si>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</si>
  <si>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</si>
  <si>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</si>
  <si>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</si>
  <si>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</si>
  <si>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</si>
  <si>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</si>
  <si>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</si>
  <si>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</si>
  <si>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</si>
  <si>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</si>
  <si>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</si>
  <si>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</si>
  <si>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</si>
  <si>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</si>
  <si>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</si>
  <si>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</si>
  <si>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</si>
  <si>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</si>
  <si>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</si>
  <si>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</si>
  <si>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</si>
  <si>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</si>
  <si>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</si>
  <si>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</si>
  <si>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</si>
  <si>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</si>
  <si>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</si>
  <si>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</si>
  <si>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</si>
  <si>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</si>
  <si>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</si>
  <si>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</si>
  <si>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</si>
  <si>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</si>
  <si>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</si>
  <si>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</si>
  <si>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</si>
  <si>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</si>
  <si>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</si>
  <si>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</si>
  <si>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</si>
  <si>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</si>
  <si>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</si>
  <si>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</si>
  <si>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</si>
  <si>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</si>
  <si>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</si>
  <si>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</si>
  <si>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</si>
  <si>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</si>
  <si>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</si>
  <si>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</si>
  <si>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</si>
  <si>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</si>
  <si>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</si>
  <si>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</si>
  <si>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</si>
  <si>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</si>
  <si>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</si>
  <si>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</si>
  <si>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</si>
  <si>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</si>
  <si>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</si>
  <si>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</si>
  <si>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</si>
  <si>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</si>
  <si>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</si>
  <si>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</si>
  <si>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</si>
  <si>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</si>
  <si>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</si>
  <si>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</si>
  <si>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</si>
  <si>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</si>
  <si>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</si>
  <si>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</si>
  <si>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</si>
  <si>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</si>
  <si>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</si>
  <si>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</si>
  <si>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</si>
  <si>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</si>
  <si>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</si>
  <si>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</si>
  <si>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</si>
  <si>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</si>
  <si>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</si>
  <si>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</si>
  <si>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</si>
  <si>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</si>
  <si>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</si>
  <si>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</si>
  <si>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</si>
  <si>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</si>
  <si>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</si>
  <si>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</si>
  <si>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</si>
  <si>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</si>
  <si>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</si>
  <si>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</si>
  <si>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</si>
  <si>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</si>
  <si>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</si>
  <si>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</si>
  <si>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</si>
  <si>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</si>
  <si>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</si>
  <si>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</si>
  <si>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</si>
  <si>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</si>
  <si>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</si>
  <si>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</si>
  <si>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</si>
  <si>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</si>
  <si>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</si>
  <si>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</si>
  <si>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</si>
  <si>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</si>
  <si>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</si>
  <si>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</si>
  <si>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</si>
  <si>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</si>
  <si>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</si>
  <si>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</si>
  <si>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</si>
  <si>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</si>
  <si>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</si>
  <si>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</si>
  <si>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</si>
  <si>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</si>
  <si>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</si>
  <si>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</si>
  <si>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</si>
  <si>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</si>
  <si>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</si>
  <si>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</si>
  <si>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</si>
  <si>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</si>
  <si>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</si>
  <si>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</si>
  <si>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</si>
  <si>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</si>
  <si>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</si>
  <si>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</si>
  <si>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</si>
  <si>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</si>
  <si>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</si>
  <si>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</si>
  <si>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</si>
  <si>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</si>
  <si>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</si>
  <si>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</si>
  <si>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</si>
  <si>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</si>
  <si>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</si>
  <si>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</si>
  <si>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</si>
  <si>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</si>
  <si>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</si>
  <si>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</si>
  <si>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</si>
  <si>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</si>
  <si>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</si>
  <si>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</si>
  <si>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</si>
  <si>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</si>
  <si>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</si>
  <si>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</si>
  <si>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</si>
  <si>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</si>
  <si>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</si>
  <si>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</si>
  <si>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</si>
  <si>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</si>
  <si>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</si>
  <si>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</si>
  <si>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</si>
  <si>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</si>
  <si>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</si>
  <si>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</si>
  <si>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</si>
  <si>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</si>
  <si>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</si>
  <si>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</si>
  <si>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</si>
  <si>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</si>
  <si>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</si>
  <si>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</si>
  <si>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</si>
  <si>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</si>
  <si>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</si>
  <si>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</si>
  <si>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</si>
  <si>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</si>
  <si>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</si>
  <si>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</si>
  <si>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</si>
  <si>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</si>
  <si>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</si>
  <si>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</si>
  <si>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</si>
  <si>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</si>
  <si>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</si>
  <si>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</si>
  <si>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</si>
  <si>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</si>
  <si>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</si>
  <si>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</si>
  <si>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</si>
  <si>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</si>
  <si>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</si>
  <si>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</si>
  <si>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</si>
  <si>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</si>
  <si>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</si>
  <si>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</si>
  <si>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</si>
  <si>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</si>
  <si>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</si>
  <si>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</si>
  <si>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</si>
  <si>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</si>
  <si>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</si>
  <si>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</si>
  <si>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</si>
  <si>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</si>
  <si>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</si>
  <si>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</si>
  <si>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</si>
  <si>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</si>
  <si>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</si>
  <si>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</si>
  <si>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</si>
  <si>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</si>
  <si>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</si>
  <si>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</si>
  <si>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</si>
  <si>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</si>
  <si>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</si>
  <si>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</si>
  <si>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</si>
  <si>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</si>
  <si>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</si>
  <si>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</si>
  <si>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</si>
  <si>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</si>
  <si>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</si>
  <si>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</si>
  <si>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</si>
  <si>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</si>
  <si>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</si>
  <si>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</si>
  <si>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</si>
  <si>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</si>
  <si>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</si>
  <si>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</si>
  <si>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</si>
  <si>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</si>
  <si>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</si>
  <si>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</si>
  <si>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</si>
  <si>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</si>
  <si>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</si>
  <si>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</si>
  <si>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</si>
  <si>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</si>
  <si>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</si>
  <si>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</si>
  <si>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</si>
  <si>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</si>
  <si>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</si>
  <si>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</si>
  <si>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</si>
  <si>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</si>
  <si>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</si>
  <si>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</si>
  <si>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</si>
  <si>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</si>
  <si>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</si>
  <si>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</si>
  <si>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</si>
  <si>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</si>
  <si>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</si>
  <si>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</si>
  <si>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</si>
  <si>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</si>
  <si>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</si>
  <si>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</si>
  <si>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</si>
  <si>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</si>
  <si>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</si>
  <si>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</si>
  <si>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</si>
  <si>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</si>
  <si>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</si>
  <si>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</si>
  <si>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</si>
  <si>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</si>
  <si>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</si>
  <si>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</si>
  <si>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</si>
  <si>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</si>
  <si>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</si>
  <si>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</si>
  <si>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</si>
  <si>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</si>
  <si>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</si>
  <si>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</si>
  <si>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</si>
  <si>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</si>
  <si>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</si>
  <si>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</si>
  <si>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</si>
  <si>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</si>
  <si>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</si>
  <si>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</si>
  <si>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</si>
  <si>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</si>
  <si>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</si>
  <si>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</si>
  <si>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</si>
  <si>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</si>
  <si>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</si>
  <si>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</si>
  <si>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</si>
  <si>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</si>
  <si>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</si>
  <si>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</si>
  <si>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</si>
  <si>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</si>
  <si>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</si>
  <si>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</si>
  <si>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</si>
  <si>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</si>
  <si>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</si>
  <si>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</si>
  <si>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</si>
  <si>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</si>
  <si>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</si>
  <si>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</si>
  <si>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</si>
  <si>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</si>
  <si>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</si>
  <si>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</si>
  <si>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</si>
  <si>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</si>
  <si>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</si>
  <si>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</si>
  <si>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</si>
  <si>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</si>
  <si>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</si>
  <si>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</si>
  <si>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</si>
  <si>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</si>
  <si>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</si>
  <si>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</si>
  <si>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</si>
  <si>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</si>
  <si>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</si>
  <si>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</si>
  <si>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</si>
  <si>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</si>
  <si>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</si>
  <si>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</si>
  <si>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</si>
  <si>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</si>
  <si>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</si>
  <si>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</si>
  <si>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</si>
  <si>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</si>
  <si>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</si>
  <si>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</si>
  <si>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</si>
  <si>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</si>
  <si>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</si>
  <si>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</si>
  <si>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</si>
  <si>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</si>
  <si>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</si>
  <si>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</si>
  <si>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</si>
  <si>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</si>
  <si>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</si>
  <si>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</si>
  <si>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</si>
  <si>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</si>
  <si>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</si>
  <si>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</si>
  <si>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</si>
  <si>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</si>
  <si>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</si>
  <si>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</si>
  <si>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</si>
  <si>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</si>
  <si>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</si>
  <si>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</si>
  <si>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</si>
  <si>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</si>
  <si>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</si>
  <si>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</si>
  <si>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</si>
  <si>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</si>
  <si>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</si>
  <si>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</si>
  <si>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</si>
  <si>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</si>
  <si>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</si>
  <si>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</si>
  <si>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</si>
  <si>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</si>
  <si>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</si>
  <si>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</si>
  <si>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</si>
  <si>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</si>
  <si>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</si>
  <si>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</si>
  <si>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</si>
  <si>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</si>
  <si>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</si>
  <si>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</si>
  <si>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</si>
  <si>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</si>
  <si>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</si>
  <si>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</si>
  <si>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</si>
  <si>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</si>
  <si>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</si>
  <si>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</si>
  <si>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</si>
  <si>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</si>
  <si>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</si>
  <si>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</si>
  <si>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</si>
  <si>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</si>
  <si>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</si>
  <si>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</si>
  <si>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</si>
  <si>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</si>
  <si>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</si>
  <si>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</si>
  <si>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</si>
  <si>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</si>
  <si>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</si>
  <si>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</si>
  <si>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</si>
  <si>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</si>
  <si>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</si>
  <si>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</si>
  <si>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</si>
  <si>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</si>
  <si>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</si>
  <si>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</si>
  <si>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</si>
  <si>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</si>
  <si>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</si>
  <si>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</si>
  <si>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</si>
  <si>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</si>
  <si>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</si>
  <si>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</si>
  <si>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</si>
  <si>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</si>
  <si>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</si>
  <si>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</si>
  <si>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</si>
  <si>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</si>
  <si>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</si>
  <si>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</si>
  <si>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</si>
  <si>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</si>
  <si>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</si>
  <si>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</si>
  <si>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</si>
  <si>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</si>
  <si>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</si>
  <si>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</si>
  <si>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</si>
  <si>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</si>
  <si>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</si>
  <si>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</si>
  <si>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</si>
  <si>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</si>
  <si>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</si>
  <si>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</si>
  <si>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</si>
  <si>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</si>
  <si>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</si>
  <si>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</si>
  <si>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</si>
  <si>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</si>
  <si>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</si>
  <si>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</si>
  <si>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</si>
  <si>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</si>
  <si>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</si>
  <si>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</si>
  <si>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</si>
  <si>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</si>
  <si>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</si>
  <si>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</si>
  <si>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</si>
  <si>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</si>
  <si>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</si>
  <si>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</si>
  <si>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</si>
  <si>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</si>
  <si>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</si>
  <si>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</si>
  <si>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</si>
  <si>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</si>
  <si>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</si>
  <si>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</si>
  <si>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</si>
  <si>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</si>
  <si>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</si>
  <si>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</si>
  <si>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</si>
  <si>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</si>
  <si>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</si>
  <si>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</si>
  <si>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</si>
  <si>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</si>
  <si>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</si>
  <si>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</si>
  <si>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</si>
  <si>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</si>
  <si>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</si>
  <si>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</si>
  <si>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</si>
  <si>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</si>
  <si>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</si>
  <si>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</si>
  <si>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</si>
  <si>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</si>
  <si>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</si>
  <si>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</si>
  <si>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</si>
  <si>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</si>
  <si>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</si>
  <si>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</si>
  <si>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</si>
  <si>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</si>
  <si>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</si>
  <si>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</si>
  <si>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</si>
  <si>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</si>
  <si>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</si>
  <si>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</si>
  <si>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</si>
  <si>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</si>
  <si>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</si>
  <si>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</si>
  <si>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</si>
  <si>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</si>
  <si>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</si>
  <si>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</si>
  <si>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</si>
  <si>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</si>
  <si>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</si>
  <si>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</si>
  <si>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</si>
  <si>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</si>
  <si>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</si>
  <si>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</si>
  <si>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</si>
  <si>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</si>
  <si>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</si>
  <si>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</si>
  <si>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</si>
  <si>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</si>
  <si>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</si>
  <si>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</si>
  <si>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</si>
  <si>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</si>
  <si>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</si>
  <si>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</si>
  <si>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</si>
  <si>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</si>
  <si>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</si>
  <si>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</si>
  <si>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</si>
  <si>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</si>
  <si>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</si>
  <si>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</si>
  <si>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</si>
  <si>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</si>
  <si>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</si>
  <si>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</si>
  <si>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</si>
  <si>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</si>
  <si>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</si>
  <si>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</si>
  <si>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</si>
  <si>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</si>
  <si>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</si>
  <si>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</si>
  <si>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</si>
  <si>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</si>
  <si>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</si>
  <si>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</si>
  <si>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</si>
  <si>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</si>
  <si>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</si>
  <si>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</si>
  <si>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</si>
  <si>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</si>
  <si>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</si>
  <si>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</si>
  <si>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</si>
  <si>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</si>
  <si>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</si>
  <si>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</si>
  <si>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</si>
  <si>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</si>
  <si>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</si>
  <si>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</si>
  <si>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</si>
  <si>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</si>
  <si>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</si>
  <si>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</si>
  <si>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</si>
  <si>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</si>
  <si>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</si>
  <si>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</si>
  <si>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</si>
  <si>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</si>
  <si>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</si>
  <si>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</si>
  <si>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</si>
  <si>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</si>
  <si>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</si>
  <si>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</si>
  <si>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</si>
  <si>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</si>
  <si>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</si>
  <si>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</si>
  <si>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</si>
  <si>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</si>
  <si>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</si>
  <si>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</si>
  <si>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</si>
  <si>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</si>
  <si>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</si>
  <si>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</si>
  <si>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</si>
  <si>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</si>
  <si>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</si>
  <si>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</si>
  <si>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</si>
  <si>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</si>
  <si>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</si>
  <si>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</si>
  <si>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</si>
  <si>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</si>
  <si>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</si>
  <si>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</si>
  <si>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</si>
  <si>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</si>
  <si>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</si>
  <si>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</si>
  <si>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</si>
  <si>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</si>
  <si>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</si>
  <si>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</si>
  <si>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</si>
  <si>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</si>
  <si>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</si>
  <si>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</si>
  <si>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</si>
  <si>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</si>
  <si>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</si>
  <si>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</si>
  <si>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</si>
  <si>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</si>
  <si>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</si>
  <si>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</si>
  <si>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</si>
  <si>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</si>
  <si>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</si>
  <si>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</si>
  <si>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</si>
  <si>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</si>
  <si>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</si>
  <si>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</si>
  <si>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</si>
  <si>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</si>
  <si>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</si>
  <si>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</si>
  <si>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</si>
  <si>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</si>
  <si>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</si>
  <si>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</si>
  <si>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</si>
  <si>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</si>
  <si>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</si>
  <si>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</si>
  <si>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</si>
  <si>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</si>
  <si>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</si>
  <si>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</si>
  <si>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</si>
  <si>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</si>
  <si>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</si>
  <si>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</si>
  <si>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</si>
  <si>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</si>
  <si>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</si>
  <si>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</si>
  <si>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</si>
  <si>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</si>
  <si>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</si>
  <si>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</si>
  <si>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</si>
  <si>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</si>
  <si>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</si>
  <si>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</si>
  <si>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</si>
  <si>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</si>
  <si>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</si>
  <si>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</si>
  <si>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</si>
  <si>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</si>
  <si>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</si>
  <si>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</si>
  <si>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</si>
  <si>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</si>
  <si>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</si>
  <si>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</si>
  <si>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</si>
  <si>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</si>
  <si>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</si>
  <si>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</si>
  <si>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</si>
  <si>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</si>
  <si>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</si>
  <si>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</si>
  <si>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</si>
  <si>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</si>
  <si>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</si>
  <si>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</si>
  <si>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</si>
  <si>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</si>
  <si>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</si>
  <si>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</si>
  <si>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</si>
  <si>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</si>
  <si>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</si>
  <si>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</si>
  <si>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</si>
  <si>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</si>
  <si>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</si>
  <si>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</si>
  <si>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</si>
  <si>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</si>
  <si>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</si>
  <si>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</si>
  <si>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</si>
  <si>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</si>
  <si>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</si>
  <si>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</si>
  <si>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</si>
  <si>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</si>
  <si>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</si>
  <si>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</si>
  <si>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</si>
  <si>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</si>
  <si>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</si>
  <si>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</si>
  <si>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</si>
  <si>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</si>
  <si>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</si>
  <si>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</si>
  <si>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</si>
  <si>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</si>
  <si>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</si>
  <si>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</si>
  <si>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</si>
  <si>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</si>
  <si>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</si>
  <si>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</si>
  <si>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</si>
  <si>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</si>
  <si>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</si>
  <si>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</si>
  <si>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</si>
  <si>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</si>
  <si>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</si>
  <si>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</si>
  <si>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</si>
  <si>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</si>
  <si>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</si>
  <si>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</si>
  <si>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</si>
  <si>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</si>
  <si>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</si>
  <si>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</si>
  <si>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</si>
  <si>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</si>
  <si>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</si>
  <si>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</si>
  <si>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</si>
  <si>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</si>
  <si>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</si>
  <si>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</si>
  <si>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</si>
  <si>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</si>
  <si>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</si>
  <si>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</si>
  <si>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</si>
  <si>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</si>
  <si>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</si>
  <si>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</si>
  <si>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</si>
  <si>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</si>
  <si>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</si>
  <si>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</si>
  <si>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</si>
  <si>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</si>
  <si>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</si>
  <si>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</si>
  <si>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</si>
  <si>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</si>
  <si>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</si>
  <si>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</si>
  <si>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</si>
  <si>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</si>
  <si>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</si>
  <si>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</si>
  <si>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</si>
  <si>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</si>
  <si>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</si>
  <si>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</si>
  <si>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</si>
  <si>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</si>
  <si>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</si>
  <si>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</si>
  <si>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</si>
  <si>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</si>
  <si>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</si>
  <si>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</si>
  <si>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</si>
  <si>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</si>
  <si>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</si>
  <si>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</si>
  <si>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</si>
  <si>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</si>
  <si>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</si>
  <si>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</si>
  <si>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</si>
  <si>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</si>
  <si>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</si>
  <si>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</si>
  <si>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</si>
  <si>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</si>
  <si>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</si>
  <si>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</si>
  <si>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</si>
  <si>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</si>
  <si>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</si>
  <si>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</si>
  <si>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</si>
  <si>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</si>
  <si>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</si>
  <si>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</si>
  <si>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</si>
  <si>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</si>
  <si>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</si>
  <si>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</si>
  <si>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</si>
  <si>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</si>
  <si>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</si>
  <si>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</si>
  <si>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</si>
  <si>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</si>
  <si>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</si>
  <si>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</si>
  <si>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</si>
  <si>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</si>
  <si>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</si>
  <si>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</si>
  <si>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</si>
  <si>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</si>
  <si>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</si>
  <si>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</si>
  <si>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</si>
  <si>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</si>
  <si>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</si>
  <si>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</si>
  <si>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</si>
  <si>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</si>
  <si>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</si>
  <si>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</si>
  <si>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</si>
  <si>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</si>
  <si>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</si>
  <si>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</si>
  <si>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</si>
  <si>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</si>
  <si>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</si>
  <si>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</si>
  <si>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</si>
  <si>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</si>
  <si>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</si>
  <si>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</si>
  <si>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</si>
  <si>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</si>
  <si>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</si>
  <si>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</si>
  <si>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</si>
  <si>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</si>
  <si>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</si>
  <si>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</si>
  <si>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</si>
  <si>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</si>
  <si>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</si>
  <si>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</si>
  <si>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</si>
  <si>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</si>
  <si>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</si>
  <si>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</si>
  <si>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</si>
  <si>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</si>
  <si>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</si>
  <si>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</si>
  <si>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</si>
  <si>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</si>
  <si>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</si>
  <si>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</si>
  <si>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</si>
  <si>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</si>
  <si>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</si>
  <si>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</si>
  <si>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</si>
  <si>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</si>
  <si>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</si>
  <si>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</si>
  <si>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</si>
  <si>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</si>
  <si>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</si>
  <si>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</si>
  <si>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</si>
  <si>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</si>
  <si>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</si>
  <si>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</si>
  <si>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</si>
  <si>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</si>
  <si>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</si>
  <si>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</si>
  <si>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</si>
  <si>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</si>
  <si>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</si>
  <si>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</si>
  <si>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</si>
  <si>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</si>
  <si>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</si>
  <si>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</si>
  <si>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</si>
  <si>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</si>
  <si>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</si>
  <si>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</si>
  <si>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</si>
  <si>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</si>
  <si>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</si>
  <si>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</si>
  <si>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</si>
  <si>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</si>
  <si>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</si>
  <si>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</si>
  <si>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</si>
  <si>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</si>
  <si>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</si>
  <si>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</si>
  <si>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</si>
  <si>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</si>
  <si>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</si>
  <si>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</si>
  <si>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</si>
  <si>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</si>
  <si>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</si>
  <si>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</si>
  <si>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</si>
  <si>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</si>
  <si>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</si>
  <si>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</si>
  <si>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</si>
  <si>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</si>
  <si>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</si>
  <si>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</si>
  <si>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</si>
  <si>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</si>
  <si>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</si>
  <si>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</si>
  <si>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</si>
  <si>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</si>
  <si>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</si>
  <si>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</si>
  <si>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</si>
  <si>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</si>
  <si>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</si>
  <si>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</si>
  <si>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</si>
  <si>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</si>
  <si>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</si>
  <si>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</si>
  <si>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</si>
  <si>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</si>
  <si>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</si>
  <si>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</si>
  <si>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</si>
  <si>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</si>
  <si>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</si>
  <si>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</si>
  <si>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</si>
  <si>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</si>
  <si>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</si>
  <si>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</si>
  <si>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</si>
  <si>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</si>
  <si>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</si>
  <si>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</si>
  <si>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</si>
  <si>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</si>
  <si>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</si>
  <si>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</si>
  <si>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</si>
  <si>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</si>
  <si>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</si>
  <si>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</si>
  <si>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</si>
  <si>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</si>
  <si>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</si>
  <si>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</si>
  <si>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</si>
  <si>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</si>
  <si>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</si>
  <si>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</si>
  <si>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</si>
  <si>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</si>
  <si>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</si>
  <si>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</si>
  <si>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</si>
  <si>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</si>
  <si>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</si>
  <si>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</si>
  <si>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</si>
  <si>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</si>
  <si>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</si>
  <si>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</si>
  <si>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</si>
  <si>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</si>
  <si>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</si>
  <si>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</si>
  <si>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</si>
  <si>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</si>
  <si>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</si>
  <si>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</si>
  <si>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</si>
  <si>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</si>
  <si>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</si>
  <si>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</si>
  <si>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</si>
  <si>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</si>
  <si>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</si>
  <si>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</si>
  <si>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</si>
  <si>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</si>
  <si>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</si>
  <si>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</si>
  <si>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</si>
  <si>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</si>
  <si>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</si>
  <si>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</si>
  <si>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</si>
  <si>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</si>
  <si>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</si>
  <si>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</si>
  <si>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</si>
  <si>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</si>
  <si>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</si>
  <si>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</si>
  <si>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</si>
  <si>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</si>
  <si>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</si>
  <si>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</si>
  <si>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</si>
  <si>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</si>
  <si>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</si>
  <si>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</si>
  <si>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</si>
  <si>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</si>
  <si>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</si>
  <si>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</si>
  <si>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</si>
  <si>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</si>
  <si>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</si>
  <si>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</si>
  <si>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</si>
  <si>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</si>
  <si>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</si>
  <si>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</si>
  <si>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</si>
  <si>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</si>
  <si>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</si>
  <si>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</si>
  <si>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</si>
  <si>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</si>
  <si>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</si>
  <si>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</si>
  <si>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</si>
  <si>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</si>
  <si>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</si>
  <si>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</si>
  <si>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</si>
  <si>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</si>
  <si>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</si>
  <si>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</si>
  <si>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</si>
  <si>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</si>
  <si>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</si>
  <si>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</si>
  <si>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</si>
  <si>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</si>
  <si>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</si>
  <si>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</si>
  <si>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</si>
  <si>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</si>
  <si>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</si>
  <si>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</si>
  <si>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</si>
  <si>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</si>
  <si>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</si>
  <si>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</si>
  <si>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</si>
  <si>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</si>
  <si>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</si>
  <si>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</si>
  <si>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</si>
  <si>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</si>
  <si>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</si>
  <si>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</si>
  <si>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</si>
  <si>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</si>
  <si>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</si>
  <si>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</si>
  <si>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</si>
  <si>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</si>
  <si>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</si>
  <si>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</si>
  <si>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</si>
  <si>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</si>
  <si>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</si>
  <si>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</si>
  <si>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</si>
  <si>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</si>
  <si>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</si>
  <si>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</si>
  <si>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</si>
  <si>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</si>
  <si>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</si>
  <si>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</si>
  <si>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</si>
  <si>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</si>
  <si>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</si>
  <si>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</si>
  <si>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</si>
  <si>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</si>
  <si>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</si>
  <si>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</si>
  <si>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</si>
  <si>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</si>
  <si>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</si>
  <si>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</si>
  <si>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</si>
  <si>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</si>
  <si>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</si>
  <si>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</si>
  <si>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</si>
  <si>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</si>
  <si>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</si>
  <si>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</si>
  <si>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</si>
  <si>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</si>
  <si>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</si>
  <si>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</si>
  <si>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</si>
  <si>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</si>
  <si>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</si>
  <si>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</si>
  <si>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</si>
  <si>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</si>
  <si>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</si>
  <si>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</si>
  <si>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</si>
  <si>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</si>
  <si>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</si>
  <si>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</si>
  <si>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</si>
  <si>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</si>
  <si>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</si>
  <si>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</si>
  <si>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</si>
  <si>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</si>
  <si>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</si>
  <si>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</si>
  <si>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</si>
  <si>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</si>
  <si>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</si>
  <si>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</si>
  <si>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</si>
  <si>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</si>
  <si>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</si>
  <si>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</si>
  <si>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</si>
  <si>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</si>
  <si>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</si>
  <si>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</si>
  <si>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</si>
  <si>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</si>
  <si>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</si>
  <si>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</si>
  <si>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</si>
  <si>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</si>
  <si>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</si>
  <si>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</si>
  <si>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</si>
  <si>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</si>
  <si>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</si>
  <si>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</si>
  <si>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</si>
  <si>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</si>
  <si>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</si>
  <si>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</si>
  <si>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</si>
  <si>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</si>
  <si>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</si>
  <si>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</si>
  <si>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</si>
  <si>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</si>
  <si>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</si>
  <si>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</si>
  <si>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</si>
  <si>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</si>
  <si>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</si>
  <si>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</si>
  <si>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</si>
  <si>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</si>
  <si>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</si>
  <si>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</si>
  <si>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</si>
  <si>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</si>
  <si>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</si>
  <si>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</si>
  <si>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</si>
  <si>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</si>
  <si>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</si>
  <si>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</si>
  <si>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</si>
  <si>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</si>
  <si>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</si>
  <si>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</si>
  <si>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</si>
  <si>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</si>
  <si>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</si>
  <si>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</si>
  <si>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</si>
  <si>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</si>
  <si>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</si>
  <si>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</si>
  <si>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</si>
  <si>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</si>
  <si>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</si>
  <si>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</si>
  <si>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</si>
  <si>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</si>
  <si>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</si>
  <si>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</si>
  <si>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</si>
  <si>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</si>
  <si>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</si>
  <si>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</si>
  <si>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</si>
  <si>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</si>
  <si>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</si>
  <si>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</si>
  <si>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</si>
  <si>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</si>
  <si>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</si>
  <si>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</si>
  <si>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</si>
  <si>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</si>
  <si>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</si>
  <si>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</si>
  <si>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</si>
  <si>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</si>
  <si>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</si>
  <si>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</si>
  <si>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</si>
  <si>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</si>
  <si>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</si>
  <si>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</si>
  <si>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</si>
  <si>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</si>
  <si>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</si>
  <si>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</si>
  <si>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</si>
  <si>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</si>
  <si>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</si>
  <si>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</si>
  <si>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</si>
  <si>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</si>
  <si>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</si>
  <si>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</si>
  <si>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</si>
  <si>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</si>
  <si>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</si>
  <si>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</si>
  <si>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</si>
  <si>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</si>
  <si>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</si>
  <si>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</si>
  <si>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</si>
  <si>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</si>
  <si>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</si>
  <si>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</si>
  <si>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</si>
  <si>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</si>
  <si>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</si>
  <si>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</si>
  <si>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</si>
  <si>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</si>
  <si>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</si>
  <si>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</si>
  <si>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</si>
  <si>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</si>
  <si>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</si>
  <si>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</si>
  <si>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</si>
  <si>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</si>
  <si>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</si>
  <si>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</si>
  <si>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</si>
  <si>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</si>
  <si>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</si>
  <si>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</si>
  <si>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</si>
  <si>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</si>
  <si>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</si>
  <si>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</si>
  <si>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</si>
  <si>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</si>
  <si>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</si>
  <si>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</si>
  <si>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</si>
  <si>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</si>
  <si>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</si>
  <si>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</si>
  <si>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</si>
  <si>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</si>
  <si>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</si>
  <si>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</si>
  <si>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</si>
  <si>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</si>
  <si>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</si>
  <si>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</si>
  <si>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</si>
  <si>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</si>
  <si>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</si>
  <si>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</si>
  <si>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</si>
  <si>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</si>
  <si>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</si>
  <si>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</si>
  <si>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</si>
  <si>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</si>
  <si>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</si>
  <si>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</si>
  <si>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</si>
  <si>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</si>
  <si>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</si>
  <si>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</si>
  <si>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</si>
  <si>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</si>
  <si>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</si>
  <si>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</si>
  <si>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</si>
  <si>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</si>
  <si>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</si>
  <si>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</si>
  <si>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</si>
  <si>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</si>
  <si>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</si>
  <si>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</si>
  <si>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</si>
  <si>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</si>
  <si>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</si>
  <si>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</si>
  <si>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</si>
  <si>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</si>
  <si>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</si>
  <si>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</si>
  <si>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</si>
  <si>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</si>
  <si>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</si>
  <si>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</si>
  <si>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</si>
  <si>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</si>
  <si>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</si>
  <si>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</si>
  <si>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</si>
  <si>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</si>
  <si>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</si>
  <si>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</si>
  <si>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</si>
  <si>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</si>
  <si>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</si>
  <si>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</si>
  <si>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</si>
  <si>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</si>
  <si>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</si>
  <si>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</si>
  <si>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</si>
  <si>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</si>
  <si>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</si>
  <si>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</si>
  <si>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</si>
  <si>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</si>
  <si>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</si>
  <si>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</si>
  <si>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</si>
  <si>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</si>
  <si>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</si>
  <si>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</si>
  <si>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</si>
  <si>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</si>
  <si>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</si>
  <si>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</si>
  <si>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</si>
  <si>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</si>
  <si>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</si>
  <si>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</si>
  <si>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</si>
  <si>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</si>
  <si>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</si>
  <si>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</si>
  <si>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</si>
  <si>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</si>
  <si>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</si>
  <si>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</si>
  <si>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</si>
  <si>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</si>
  <si>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</si>
  <si>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</si>
  <si>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</si>
  <si>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</si>
  <si>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</si>
  <si>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</si>
  <si>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</si>
  <si>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</si>
  <si>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</si>
  <si>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</si>
  <si>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</si>
  <si>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</si>
  <si>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</si>
  <si>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</si>
  <si>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</si>
  <si>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</si>
  <si>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</si>
  <si>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</si>
  <si>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</si>
  <si>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</si>
  <si>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</si>
  <si>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</si>
  <si>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</si>
  <si>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</si>
  <si>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</si>
  <si>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</si>
  <si>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</si>
  <si>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</si>
  <si>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</si>
  <si>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</si>
  <si>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</si>
  <si>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</si>
  <si>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</si>
  <si>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</si>
  <si>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</si>
  <si>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</si>
  <si>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</si>
  <si>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</si>
  <si>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</si>
  <si>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</si>
  <si>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</si>
  <si>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</si>
  <si>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</si>
  <si>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</si>
  <si>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</si>
  <si>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</si>
  <si>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</si>
  <si>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</si>
  <si>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</si>
  <si>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</si>
  <si>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</si>
  <si>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</si>
  <si>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</si>
  <si>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</si>
  <si>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</si>
  <si>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</si>
  <si>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</si>
  <si>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</si>
  <si>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</si>
  <si>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</si>
  <si>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</si>
  <si>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</si>
  <si>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</si>
  <si>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</si>
  <si>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</si>
  <si>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</si>
  <si>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</si>
  <si>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</si>
  <si>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</si>
  <si>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</si>
  <si>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</si>
  <si>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</si>
  <si>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</si>
  <si>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</si>
  <si>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</si>
  <si>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</si>
  <si>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</si>
  <si>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</si>
  <si>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</si>
  <si>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</si>
  <si>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</si>
  <si>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</si>
  <si>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</si>
  <si>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</si>
  <si>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</si>
  <si>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</si>
  <si>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</si>
  <si>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</si>
  <si>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</si>
  <si>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</si>
  <si>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</si>
  <si>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</si>
  <si>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</si>
  <si>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</si>
  <si>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</si>
  <si>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</si>
  <si>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</si>
  <si>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</si>
  <si>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</si>
  <si>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</si>
  <si>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</si>
  <si>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</si>
  <si>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</si>
  <si>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</si>
  <si>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</si>
  <si>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</si>
  <si>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</si>
  <si>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</si>
  <si>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</si>
  <si>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</si>
  <si>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</si>
  <si>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</si>
  <si>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</si>
  <si>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</si>
  <si>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</si>
  <si>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</si>
  <si>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</si>
  <si>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</si>
  <si>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</si>
  <si>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</si>
  <si>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</si>
  <si>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</si>
  <si>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</si>
  <si>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</si>
  <si>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</si>
  <si>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</si>
  <si>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</si>
  <si>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</si>
  <si>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</si>
  <si>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</si>
  <si>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</si>
  <si>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</si>
  <si>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</si>
  <si>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</si>
  <si>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</si>
  <si>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</si>
  <si>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</si>
  <si>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</si>
  <si>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</si>
  <si>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</si>
  <si>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</si>
  <si>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</si>
  <si>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</si>
  <si>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</si>
  <si>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</si>
  <si>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</si>
  <si>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</si>
  <si>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</si>
  <si>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</si>
  <si>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</si>
  <si>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</si>
  <si>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</si>
  <si>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</si>
  <si>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</si>
  <si>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</si>
  <si>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</si>
  <si>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</si>
  <si>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</si>
  <si>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</si>
  <si>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</si>
  <si>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</si>
  <si>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</si>
  <si>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</si>
  <si>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</si>
  <si>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</si>
  <si>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</si>
  <si>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</si>
  <si>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</si>
  <si>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</si>
  <si>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</si>
  <si>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</si>
  <si>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</si>
  <si>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</si>
  <si>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</si>
  <si>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</si>
  <si>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</si>
  <si>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</si>
  <si>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</si>
  <si>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</si>
  <si>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</si>
  <si>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</si>
  <si>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</si>
  <si>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</si>
  <si>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</si>
  <si>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</si>
  <si>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</si>
  <si>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</si>
  <si>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</si>
  <si>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</si>
  <si>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</si>
  <si>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</si>
  <si>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</si>
  <si>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</si>
  <si>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</si>
  <si>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</si>
  <si>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</si>
  <si>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</si>
  <si>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</si>
  <si>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</si>
  <si>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</si>
  <si>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</si>
  <si>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</si>
  <si>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</si>
  <si>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</si>
  <si>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</si>
  <si>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</si>
  <si>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</si>
  <si>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</si>
  <si>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</si>
  <si>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</si>
  <si>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</si>
  <si>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</si>
  <si>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</si>
  <si>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</si>
  <si>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</si>
  <si>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</si>
  <si>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</si>
  <si>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</si>
  <si>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</si>
  <si>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</si>
  <si>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</si>
  <si>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</si>
  <si>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</si>
  <si>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</si>
  <si>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</si>
  <si>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</si>
  <si>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</si>
  <si>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</si>
  <si>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</si>
  <si>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</si>
  <si>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</si>
  <si>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</si>
  <si>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</si>
  <si>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</si>
  <si>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</si>
  <si>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</si>
  <si>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</si>
  <si>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</si>
  <si>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</si>
  <si>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</si>
  <si>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</si>
  <si>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</si>
  <si>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</si>
  <si>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</si>
  <si>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</si>
  <si>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</si>
  <si>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</si>
  <si>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</si>
  <si>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</si>
  <si>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</si>
  <si>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</si>
  <si>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</si>
  <si>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</si>
  <si>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</si>
  <si>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</si>
  <si>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</si>
  <si>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</si>
  <si>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</si>
  <si>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</si>
  <si>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</si>
  <si>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</si>
  <si>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</si>
  <si>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</si>
  <si>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</si>
  <si>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</si>
  <si>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</si>
  <si>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</si>
  <si>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</si>
  <si>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</si>
  <si>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</si>
  <si>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</si>
  <si>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</si>
  <si>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</si>
  <si>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</si>
  <si>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</si>
  <si>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</si>
  <si>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</si>
  <si>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</si>
  <si>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</si>
  <si>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</si>
  <si>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</si>
  <si>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</si>
  <si>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</si>
  <si>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</si>
  <si>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</si>
  <si>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</si>
  <si>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</si>
  <si>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</si>
  <si>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</si>
  <si>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</si>
  <si>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</si>
  <si>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</si>
  <si>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</si>
  <si>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</si>
  <si>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</si>
  <si>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</si>
  <si>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</si>
  <si>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</si>
  <si>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</si>
  <si>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</si>
  <si>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</si>
  <si>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</si>
  <si>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</si>
  <si>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</si>
  <si>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</si>
  <si>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</si>
  <si>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</si>
  <si>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</si>
  <si>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</si>
  <si>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</si>
  <si>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</si>
  <si>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</si>
  <si>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</si>
  <si>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</si>
  <si>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</si>
  <si>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</si>
  <si>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</si>
  <si>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</si>
  <si>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</si>
  <si>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</si>
  <si>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</si>
  <si>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</si>
  <si>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</si>
  <si>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</si>
  <si>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</si>
  <si>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</si>
  <si>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</si>
  <si>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</si>
  <si>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</si>
  <si>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</si>
  <si>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</si>
  <si>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</si>
  <si>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</si>
  <si>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</si>
  <si>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</si>
  <si>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</si>
  <si>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</si>
  <si>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</si>
  <si>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</si>
  <si>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</si>
  <si>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</si>
  <si>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</si>
  <si>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</si>
  <si>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</si>
  <si>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</si>
  <si>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</si>
  <si>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</si>
  <si>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</si>
  <si>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</si>
  <si>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</si>
  <si>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</si>
  <si>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</si>
  <si>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</si>
  <si>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</si>
  <si>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</si>
  <si>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</si>
  <si>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</si>
  <si>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</si>
  <si>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</si>
  <si>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</si>
  <si>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</si>
  <si>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</si>
  <si>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</si>
  <si>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</si>
  <si>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</si>
  <si>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</si>
  <si>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</si>
  <si>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</si>
  <si>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</si>
  <si>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</si>
  <si>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</si>
  <si>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</si>
  <si>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</si>
  <si>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</si>
  <si>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</si>
  <si>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</si>
  <si>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</si>
  <si>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</si>
  <si>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</si>
  <si>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</si>
  <si>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</si>
  <si>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</si>
  <si>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</si>
  <si>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</si>
  <si>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</si>
  <si>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</si>
  <si>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</si>
  <si>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</si>
  <si>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</si>
  <si>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</si>
  <si>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</si>
  <si>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</si>
  <si>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</si>
  <si>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</si>
  <si>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</si>
  <si>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</si>
  <si>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</si>
  <si>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</si>
  <si>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</si>
  <si>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</si>
  <si>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</si>
  <si>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</si>
  <si>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</si>
  <si>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</si>
  <si>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</si>
  <si>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</si>
  <si>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</si>
  <si>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</si>
  <si>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</si>
  <si>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</si>
  <si>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</si>
  <si>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</si>
  <si>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</si>
  <si>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</si>
  <si>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</si>
  <si>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</si>
  <si>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</si>
  <si>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</si>
  <si>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</si>
  <si>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</si>
  <si>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</si>
  <si>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</si>
  <si>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</si>
  <si>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</si>
  <si>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</si>
  <si>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</si>
  <si>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</si>
  <si>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</si>
  <si>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</si>
  <si>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</si>
  <si>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</si>
  <si>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</si>
  <si>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</si>
  <si>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</si>
  <si>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</si>
  <si>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</si>
  <si>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</si>
  <si>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</si>
  <si>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</si>
  <si>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</si>
  <si>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</si>
  <si>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</si>
  <si>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</si>
  <si>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</si>
  <si>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</si>
  <si>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</si>
  <si>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</si>
  <si>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</si>
  <si>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</si>
  <si>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</si>
  <si>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</si>
  <si>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</si>
  <si>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</si>
  <si>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</si>
  <si>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</si>
  <si>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</si>
  <si>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</si>
  <si>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</si>
  <si>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</si>
  <si>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</si>
  <si>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</si>
  <si>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</si>
  <si>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</si>
  <si>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</si>
  <si>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</si>
  <si>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</si>
  <si>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</si>
  <si>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</si>
  <si>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</si>
  <si>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</si>
  <si>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</si>
  <si>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</si>
  <si>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</si>
  <si>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</si>
  <si>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</si>
  <si>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</si>
  <si>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</si>
  <si>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</si>
  <si>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</si>
  <si>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</si>
  <si>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</si>
  <si>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</si>
  <si>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</si>
  <si>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</si>
  <si>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</si>
  <si>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</si>
  <si>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</si>
  <si>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</si>
  <si>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</si>
  <si>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</si>
  <si>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</si>
  <si>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</si>
  <si>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</si>
  <si>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</si>
  <si>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</si>
  <si>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</si>
  <si>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</si>
  <si>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</si>
  <si>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</si>
  <si>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</si>
  <si>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</si>
  <si>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</si>
  <si>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</si>
  <si>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</si>
  <si>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</si>
  <si>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</si>
  <si>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</si>
  <si>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</si>
  <si>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</si>
  <si>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</si>
  <si>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</si>
  <si>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</si>
  <si>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</si>
  <si>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</si>
  <si>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</si>
  <si>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</si>
  <si>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</si>
  <si>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</si>
  <si>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</si>
  <si>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</si>
  <si>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</si>
  <si>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</si>
  <si>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</si>
  <si>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</si>
  <si>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</si>
  <si>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</si>
  <si>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</si>
  <si>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</si>
  <si>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</si>
  <si>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</si>
  <si>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</si>
  <si>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</si>
  <si>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</si>
  <si>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</si>
  <si>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</si>
  <si>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</si>
  <si>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</si>
  <si>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</si>
  <si>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</si>
  <si>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</si>
  <si>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</si>
  <si>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</si>
  <si>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</si>
  <si>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</si>
  <si>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</si>
  <si>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</si>
  <si>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</si>
  <si>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</si>
  <si>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</si>
  <si>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</si>
  <si>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</si>
  <si>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</si>
  <si>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</si>
  <si>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</si>
  <si>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</si>
  <si>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</si>
  <si>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</si>
  <si>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</si>
  <si>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</si>
  <si>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</si>
  <si>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</si>
  <si>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</si>
  <si>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</si>
  <si>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</si>
  <si>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</si>
  <si>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</si>
  <si>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</si>
  <si>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</si>
  <si>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</si>
  <si>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</si>
  <si>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</si>
  <si>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</si>
  <si>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</si>
  <si>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</si>
  <si>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</si>
  <si>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</si>
  <si>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</si>
  <si>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</si>
  <si>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</si>
  <si>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</si>
  <si>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</si>
  <si>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</si>
  <si>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</si>
  <si>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</si>
  <si>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</si>
  <si>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</si>
  <si>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</si>
  <si>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</si>
  <si>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</si>
  <si>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</si>
  <si>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</si>
  <si>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</si>
  <si>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</si>
  <si>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</si>
  <si>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</si>
  <si>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</si>
  <si>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</si>
  <si>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</si>
  <si>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</si>
  <si>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</si>
  <si>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</si>
  <si>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</si>
  <si>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</si>
  <si>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</si>
  <si>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</si>
  <si>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</si>
  <si>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</si>
  <si>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</si>
  <si>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</si>
  <si>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</si>
  <si>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</si>
  <si>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</si>
  <si>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</si>
  <si>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</si>
  <si>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</si>
  <si>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</si>
  <si>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</si>
  <si>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</si>
  <si>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</si>
  <si>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</si>
  <si>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</si>
  <si>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</si>
  <si>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</si>
  <si>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</si>
  <si>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</si>
  <si>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</si>
  <si>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</si>
  <si>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</si>
  <si>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</si>
  <si>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</si>
  <si>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</si>
  <si>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</si>
  <si>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</si>
  <si>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</si>
  <si>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</si>
  <si>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</si>
  <si>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</si>
  <si>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</si>
  <si>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</si>
  <si>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</si>
  <si>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</si>
  <si>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</si>
  <si>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</si>
  <si>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</si>
  <si>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</si>
  <si>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</si>
  <si>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</si>
  <si>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</si>
  <si>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</si>
  <si>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</si>
  <si>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</si>
  <si>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</si>
  <si>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</si>
  <si>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</si>
  <si>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</si>
  <si>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</si>
  <si>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</si>
  <si>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</si>
  <si>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</si>
  <si>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</si>
  <si>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</si>
  <si>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</si>
  <si>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</si>
  <si>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</si>
  <si>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</si>
  <si>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</si>
  <si>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</si>
  <si>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</si>
  <si>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</si>
  <si>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</si>
  <si>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</si>
  <si>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</si>
  <si>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</si>
  <si>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</si>
  <si>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</si>
  <si>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</si>
  <si>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</si>
  <si>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</si>
  <si>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</si>
  <si>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</si>
  <si>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</si>
  <si>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</si>
  <si>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</si>
  <si>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</si>
  <si>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</si>
  <si>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</si>
  <si>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</si>
  <si>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</si>
  <si>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</si>
  <si>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</si>
  <si>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</si>
  <si>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</si>
  <si>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</si>
  <si>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</si>
  <si>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</si>
  <si>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</si>
  <si>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</si>
  <si>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</si>
  <si>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</si>
  <si>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</si>
  <si>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</si>
  <si>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</si>
  <si>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</si>
  <si>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</si>
  <si>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</si>
  <si>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</si>
  <si>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</si>
  <si>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</si>
  <si>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</si>
  <si>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</si>
  <si>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</si>
  <si>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</si>
  <si>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</si>
  <si>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</si>
  <si>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</si>
  <si>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</si>
  <si>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</si>
  <si>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</si>
  <si>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</si>
  <si>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</si>
  <si>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</si>
  <si>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</si>
  <si>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</si>
  <si>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</si>
  <si>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</si>
  <si>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</si>
  <si>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</si>
  <si>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</si>
  <si>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</si>
  <si>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</si>
  <si>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</si>
  <si>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</si>
  <si>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</si>
  <si>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</si>
  <si>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</si>
  <si>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</si>
  <si>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</si>
  <si>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</si>
  <si>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</si>
  <si>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</si>
  <si>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</si>
  <si>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</si>
  <si>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</si>
  <si>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</si>
  <si>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</si>
  <si>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</si>
  <si>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</si>
  <si>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</si>
  <si>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</si>
  <si>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</si>
  <si>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</si>
  <si>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</si>
  <si>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</si>
  <si>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</si>
  <si>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</si>
  <si>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</si>
  <si>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</si>
  <si>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</si>
  <si>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</si>
  <si>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</si>
  <si>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</si>
  <si>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</si>
  <si>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</si>
  <si>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</si>
  <si>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</si>
  <si>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</si>
  <si>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</si>
  <si>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</si>
  <si>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</si>
  <si>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</si>
  <si>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</si>
  <si>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</si>
  <si>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</si>
  <si>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</si>
  <si>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</si>
  <si>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</si>
  <si>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</si>
  <si>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</si>
  <si>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</si>
  <si>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</si>
  <si>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</si>
  <si>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</si>
  <si>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</si>
  <si>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</si>
  <si>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</si>
  <si>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</si>
  <si>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</si>
  <si>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</si>
  <si>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</si>
  <si>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</si>
  <si>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</si>
  <si>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</si>
  <si>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</si>
  <si>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</si>
  <si>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</si>
  <si>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</si>
  <si>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</si>
  <si>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</si>
  <si>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</si>
  <si>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</si>
  <si>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</si>
  <si>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</si>
  <si>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</si>
  <si>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</si>
  <si>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</si>
  <si>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</si>
  <si>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</si>
  <si>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</si>
  <si>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</si>
  <si>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</si>
  <si>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</si>
  <si>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</si>
  <si>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</si>
  <si>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</si>
  <si>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</si>
  <si>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</si>
  <si>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</si>
  <si>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</si>
  <si>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</si>
  <si>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</si>
  <si>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</si>
  <si>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</si>
  <si>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</si>
  <si>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</si>
  <si>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</si>
  <si>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</si>
  <si>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</si>
  <si>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</si>
  <si>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</si>
  <si>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</si>
  <si>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</si>
  <si>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</si>
  <si>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</si>
  <si>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</si>
  <si>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</si>
  <si>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</si>
  <si>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</si>
  <si>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</si>
  <si>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</si>
  <si>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</si>
  <si>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</si>
  <si>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</si>
  <si>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</si>
  <si>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</si>
  <si>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</si>
  <si>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</si>
  <si>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</si>
  <si>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</si>
  <si>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</si>
  <si>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</si>
  <si>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</si>
  <si>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</si>
  <si>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</si>
  <si>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</si>
  <si>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</si>
  <si>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</si>
  <si>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</si>
  <si>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</si>
  <si>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</si>
  <si>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</si>
  <si>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</si>
  <si>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</si>
  <si>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</si>
  <si>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</si>
  <si>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</si>
  <si>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</si>
  <si>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</si>
  <si>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</si>
  <si>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</si>
  <si>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</si>
  <si>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</si>
  <si>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</si>
  <si>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</si>
  <si>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</si>
  <si>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</si>
  <si>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</si>
  <si>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</si>
  <si>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</si>
  <si>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</si>
  <si>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</si>
  <si>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</si>
  <si>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</si>
  <si>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</si>
  <si>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</si>
  <si>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</si>
  <si>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</si>
  <si>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</si>
  <si>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</si>
  <si>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</si>
  <si>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</si>
  <si>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</si>
  <si>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</si>
  <si>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</si>
  <si>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</si>
  <si>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</si>
  <si>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</si>
  <si>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</si>
  <si>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</si>
  <si>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</si>
  <si>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</si>
  <si>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</si>
  <si>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</si>
  <si>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</si>
  <si>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</si>
  <si>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</si>
  <si>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</si>
  <si>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</si>
  <si>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</si>
  <si>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</si>
  <si>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</si>
  <si>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</si>
  <si>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</si>
  <si>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</si>
  <si>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</si>
  <si>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</si>
  <si>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</si>
  <si>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</si>
  <si>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</si>
  <si>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</si>
  <si>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</si>
  <si>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</si>
  <si>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</si>
  <si>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</si>
  <si>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</si>
  <si>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</si>
  <si>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</si>
  <si>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</si>
  <si>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</si>
  <si>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</si>
  <si>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</si>
  <si>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</si>
  <si>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</si>
  <si>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</si>
  <si>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</si>
  <si>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</si>
  <si>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</si>
  <si>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</si>
  <si>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</si>
  <si>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</si>
  <si>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</si>
  <si>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</si>
  <si>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</si>
  <si>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</si>
  <si>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</si>
  <si>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</si>
  <si>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</si>
  <si>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</si>
  <si>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</si>
  <si>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</si>
  <si>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</si>
  <si>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</si>
  <si>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</si>
  <si>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</si>
  <si>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</si>
  <si>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</si>
  <si>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</si>
  <si>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</si>
  <si>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</si>
  <si>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</si>
  <si>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</si>
  <si>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</si>
  <si>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</si>
  <si>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</si>
  <si>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</si>
  <si>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</si>
  <si>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</si>
  <si>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</si>
  <si>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</si>
  <si>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</si>
  <si>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</si>
  <si>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</si>
  <si>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</si>
  <si>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</si>
  <si>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</si>
  <si>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</si>
  <si>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</si>
  <si>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</si>
  <si>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</si>
  <si>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</si>
  <si>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</si>
  <si>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</si>
  <si>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</si>
  <si>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</si>
  <si>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</si>
  <si>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</si>
  <si>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</si>
  <si>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</si>
  <si>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</si>
  <si>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</si>
  <si>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</si>
  <si>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</si>
  <si>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</si>
  <si>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</si>
  <si>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</si>
  <si>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</si>
  <si>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</si>
  <si>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</si>
  <si>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</si>
  <si>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</si>
  <si>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</si>
  <si>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</si>
  <si>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</si>
  <si>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</si>
  <si>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</si>
  <si>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</si>
  <si>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</si>
  <si>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</si>
  <si>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</si>
  <si>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</si>
  <si>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</si>
  <si>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</si>
  <si>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</si>
  <si>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</si>
  <si>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</si>
  <si>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</si>
  <si>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</si>
  <si>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</si>
  <si>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</si>
  <si>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</si>
  <si>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</si>
  <si>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</si>
  <si>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</si>
  <si>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</si>
  <si>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</si>
  <si>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</si>
  <si>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</si>
  <si>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</si>
  <si>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</si>
  <si>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</si>
  <si>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</si>
  <si>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</si>
  <si>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</si>
  <si>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</si>
  <si>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</si>
  <si>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</si>
  <si>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</si>
  <si>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</si>
  <si>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</si>
  <si>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</si>
  <si>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</si>
  <si>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</si>
  <si>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</si>
  <si>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</si>
  <si>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</si>
  <si>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</si>
  <si>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</si>
  <si>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</si>
  <si>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</si>
  <si>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</si>
  <si>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</si>
  <si>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</si>
  <si>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</si>
  <si>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</si>
  <si>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</si>
  <si>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</si>
  <si>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</si>
  <si>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</si>
  <si>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</si>
  <si>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</si>
  <si>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</si>
  <si>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</si>
  <si>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</si>
  <si>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</si>
  <si>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</si>
  <si>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</si>
  <si>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</si>
  <si>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</si>
  <si>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</si>
  <si>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</si>
  <si>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</si>
  <si>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</si>
  <si>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</si>
  <si>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</si>
  <si>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</si>
  <si>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</si>
  <si>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</si>
  <si>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</si>
  <si>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</si>
  <si>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</si>
  <si>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</si>
  <si>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</si>
  <si>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</si>
  <si>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</si>
  <si>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</si>
  <si>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</si>
  <si>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</si>
  <si>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</si>
  <si>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</si>
  <si>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</si>
  <si>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</si>
  <si>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</si>
  <si>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</si>
  <si>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</si>
  <si>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</si>
  <si>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</si>
  <si>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</si>
  <si>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</si>
  <si>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</si>
  <si>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</si>
  <si>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</si>
  <si>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</si>
  <si>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</si>
  <si>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</si>
  <si>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</si>
  <si>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</si>
  <si>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</si>
  <si>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</si>
  <si>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</si>
  <si>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</si>
  <si>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</si>
  <si>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</si>
  <si>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</si>
  <si>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</si>
  <si>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</si>
  <si>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</si>
  <si>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</si>
  <si>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</si>
  <si>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</si>
  <si>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</si>
  <si>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</si>
  <si>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</si>
  <si>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</si>
  <si>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</si>
  <si>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</si>
  <si>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</si>
  <si>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</si>
  <si>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</si>
  <si>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</si>
  <si>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</si>
  <si>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</si>
  <si>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</si>
  <si>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</si>
  <si>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</si>
  <si>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</si>
  <si>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</si>
  <si>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</si>
  <si>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</si>
  <si>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</si>
  <si>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</si>
  <si>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</si>
  <si>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</si>
  <si>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</si>
  <si>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</si>
  <si>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</si>
  <si>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</si>
  <si>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</si>
  <si>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</si>
  <si>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</si>
  <si>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</si>
  <si>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</si>
  <si>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</si>
  <si>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</si>
  <si>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</si>
  <si>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</si>
  <si>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</si>
  <si>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</si>
  <si>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</si>
  <si>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</si>
  <si>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</si>
  <si>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</si>
  <si>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</si>
  <si>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</si>
  <si>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</si>
  <si>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</si>
  <si>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</si>
  <si>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</si>
  <si>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</si>
  <si>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</si>
  <si>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</si>
  <si>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</si>
  <si>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</si>
  <si>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</si>
  <si>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</si>
  <si>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</si>
  <si>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</si>
  <si>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</si>
  <si>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</si>
  <si>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</si>
  <si>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</si>
  <si>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</si>
  <si>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</si>
  <si>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</si>
  <si>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</si>
  <si>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</si>
  <si>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</si>
  <si>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</si>
  <si>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</si>
  <si>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</si>
  <si>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</si>
  <si>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</si>
  <si>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</si>
  <si>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</si>
  <si>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</si>
  <si>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</si>
  <si>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</si>
  <si>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</si>
  <si>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</si>
  <si>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</si>
  <si>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</si>
  <si>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</si>
  <si>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</si>
  <si>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</si>
  <si>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</si>
  <si>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</si>
  <si>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</si>
  <si>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</si>
  <si>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</si>
  <si>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</si>
  <si>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</si>
  <si>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</si>
  <si>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</si>
  <si>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</si>
  <si>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</si>
  <si>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</si>
  <si>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</si>
  <si>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</si>
  <si>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</si>
  <si>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</si>
  <si>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</si>
  <si>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</si>
  <si>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</si>
  <si>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</si>
  <si>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</si>
  <si>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</si>
  <si>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</si>
  <si>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</si>
  <si>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</si>
  <si>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</si>
  <si>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</si>
  <si>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</si>
  <si>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</si>
  <si>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</si>
  <si>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</si>
  <si>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</si>
  <si>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</si>
  <si>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</si>
  <si>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</si>
  <si>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</si>
  <si>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</si>
  <si>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</si>
  <si>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</si>
  <si>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</si>
  <si>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</si>
  <si>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</si>
  <si>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</si>
  <si>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</si>
  <si>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</si>
  <si>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</si>
  <si>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</si>
  <si>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</si>
  <si>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</si>
  <si>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</si>
  <si>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</si>
  <si>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</si>
  <si>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</si>
  <si>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</si>
  <si>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</si>
  <si>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</si>
  <si>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</si>
  <si>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</si>
  <si>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</si>
  <si>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</si>
  <si>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</si>
  <si>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</si>
  <si>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</si>
  <si>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</si>
  <si>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</si>
  <si>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</si>
  <si>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</si>
  <si>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</si>
  <si>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</si>
  <si>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</si>
  <si>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</si>
  <si>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</si>
  <si>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</si>
  <si>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</si>
  <si>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</si>
  <si>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</si>
  <si>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</si>
  <si>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</si>
  <si>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</si>
  <si>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</si>
  <si>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</si>
  <si>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</si>
  <si>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</si>
  <si>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</si>
  <si>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</si>
  <si>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</si>
  <si>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</si>
  <si>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</si>
  <si>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</si>
  <si>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</si>
  <si>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</si>
  <si>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</si>
  <si>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</si>
  <si>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</si>
  <si>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</si>
  <si>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</si>
  <si>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</si>
  <si>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</si>
  <si>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</si>
  <si>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</si>
  <si>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</si>
  <si>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</si>
  <si>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</si>
  <si>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</si>
  <si>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</si>
  <si>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</si>
  <si>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</si>
  <si>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</si>
  <si>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</si>
  <si>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</si>
  <si>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</si>
  <si>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</si>
  <si>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</si>
  <si>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</si>
  <si>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</si>
  <si>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</si>
  <si>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</si>
  <si>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</si>
  <si>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</si>
  <si>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</si>
  <si>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</si>
  <si>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</si>
  <si>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</si>
  <si>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</si>
  <si>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</si>
  <si>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</si>
  <si>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</si>
  <si>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</si>
  <si>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</si>
  <si>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</si>
  <si>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</si>
  <si>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</si>
  <si>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</si>
  <si>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</si>
  <si>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</si>
  <si>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</si>
  <si>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</si>
  <si>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</si>
  <si>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</si>
  <si>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</si>
  <si>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</si>
  <si>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</si>
  <si>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</si>
  <si>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</si>
  <si>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</si>
  <si>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</si>
  <si>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</si>
  <si>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</si>
  <si>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</si>
  <si>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</si>
  <si>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</si>
  <si>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</si>
  <si>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</si>
  <si>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</si>
  <si>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</si>
  <si>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</si>
  <si>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</si>
  <si>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</si>
  <si>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</si>
  <si>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</si>
  <si>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</si>
  <si>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</si>
  <si>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</si>
  <si>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</si>
  <si>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</si>
  <si>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</si>
  <si>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</si>
  <si>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</si>
  <si>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</si>
  <si>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</si>
  <si>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</si>
  <si>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</si>
  <si>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</si>
  <si>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</si>
  <si>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</si>
  <si>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</si>
  <si>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</si>
  <si>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</si>
  <si>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</si>
  <si>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</si>
  <si>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</si>
  <si>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</si>
  <si>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</si>
  <si>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</si>
  <si>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</si>
  <si>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</si>
  <si>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</si>
  <si>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</si>
  <si>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</si>
  <si>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</si>
  <si>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</si>
  <si>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</si>
  <si>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</si>
  <si>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</si>
  <si>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</si>
  <si>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</si>
  <si>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</si>
  <si>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</si>
  <si>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</si>
  <si>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</si>
  <si>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</si>
  <si>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</si>
  <si>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</si>
  <si>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</si>
  <si>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</si>
  <si>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</si>
  <si>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</si>
  <si>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</si>
  <si>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</si>
  <si>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</si>
  <si>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</si>
  <si>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</si>
  <si>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</si>
  <si>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</si>
  <si>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</si>
  <si>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</si>
  <si>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</si>
  <si>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</si>
  <si>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</si>
  <si>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</si>
  <si>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</si>
  <si>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</si>
  <si>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</si>
  <si>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</si>
  <si>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</si>
  <si>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</si>
  <si>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</si>
  <si>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</si>
  <si>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</si>
  <si>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</si>
  <si>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</si>
  <si>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</si>
  <si>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</si>
  <si>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</si>
  <si>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</si>
  <si>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</si>
  <si>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</si>
  <si>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</si>
  <si>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</si>
  <si>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</si>
  <si>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</si>
  <si>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</si>
  <si>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</si>
  <si>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</si>
  <si>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</si>
  <si>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</si>
  <si>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</si>
  <si>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</si>
  <si>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</si>
  <si>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</si>
  <si>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</si>
  <si>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</si>
  <si>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</si>
  <si>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</si>
  <si>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</si>
  <si>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</si>
  <si>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</si>
  <si>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</si>
  <si>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</si>
  <si>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</si>
  <si>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</si>
  <si>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</si>
  <si>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</si>
  <si>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</si>
  <si>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</si>
  <si>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</si>
  <si>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</si>
  <si>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</si>
  <si>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</si>
  <si>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</si>
  <si>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</si>
  <si>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</si>
  <si>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</si>
  <si>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</si>
  <si>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</si>
  <si>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</si>
  <si>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</si>
  <si>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</si>
  <si>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</si>
  <si>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</si>
  <si>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</si>
  <si>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</si>
  <si>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</si>
  <si>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</si>
  <si>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</si>
  <si>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</si>
  <si>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</si>
  <si>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</si>
  <si>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</si>
  <si>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</si>
  <si>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</si>
  <si>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</si>
  <si>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</si>
  <si>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</si>
  <si>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</si>
  <si>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</si>
  <si>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</si>
  <si>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</si>
  <si>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</si>
  <si>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</si>
  <si>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</si>
  <si>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</si>
  <si>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</si>
  <si>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</si>
  <si>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</si>
  <si>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</si>
  <si>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</si>
  <si>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</si>
  <si>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</si>
  <si>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</si>
  <si>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</si>
  <si>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</si>
  <si>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</si>
  <si>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</si>
  <si>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</si>
  <si>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</si>
  <si>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</si>
  <si>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</si>
  <si>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</si>
  <si>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</si>
  <si>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</si>
  <si>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</si>
  <si>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</si>
  <si>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</si>
  <si>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</si>
  <si>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</si>
  <si>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</si>
  <si>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</si>
  <si>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</si>
  <si>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</si>
  <si>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</si>
  <si>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</si>
  <si>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</si>
  <si>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</si>
  <si>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</si>
  <si>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</si>
  <si>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</si>
  <si>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</si>
  <si>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</si>
  <si>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</si>
  <si>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</si>
  <si>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</si>
  <si>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</si>
  <si>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</si>
  <si>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</si>
  <si>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</si>
  <si>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</si>
  <si>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</si>
  <si>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</si>
  <si>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</si>
  <si>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</si>
  <si>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</si>
  <si>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</si>
  <si>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</si>
  <si>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</si>
  <si>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</si>
  <si>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</si>
  <si>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</si>
  <si>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</si>
  <si>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</si>
  <si>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</si>
  <si>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</si>
  <si>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</si>
  <si>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</si>
  <si>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</si>
  <si>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</si>
  <si>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</si>
  <si>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</si>
  <si>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</si>
  <si>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</si>
  <si>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</si>
  <si>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</si>
  <si>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</si>
  <si>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</si>
  <si>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</si>
  <si>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</si>
  <si>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</si>
  <si>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</si>
  <si>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</si>
  <si>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</si>
  <si>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</si>
  <si>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</si>
  <si>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</si>
  <si>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</si>
  <si>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</si>
  <si>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</si>
  <si>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</si>
  <si>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</si>
  <si>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</si>
  <si>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</si>
  <si>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</si>
  <si>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</si>
  <si>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</si>
  <si>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</si>
  <si>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</si>
  <si>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</si>
  <si>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</si>
  <si>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</si>
  <si>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</si>
  <si>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</si>
  <si>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</si>
  <si>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</si>
  <si>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</si>
  <si>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</si>
  <si>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</si>
  <si>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</si>
  <si>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</si>
  <si>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</si>
  <si>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</si>
  <si>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</si>
  <si>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</si>
  <si>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</si>
  <si>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</si>
  <si>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</si>
  <si>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</si>
  <si>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</si>
  <si>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</si>
  <si>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</si>
  <si>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</si>
  <si>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</si>
  <si>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</si>
  <si>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</si>
  <si>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</si>
  <si>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</si>
  <si>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</si>
  <si>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</si>
  <si>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</si>
  <si>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</si>
  <si>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</si>
  <si>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</si>
  <si>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</si>
  <si>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</si>
  <si>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</si>
  <si>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</si>
  <si>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</si>
  <si>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</si>
  <si>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</si>
  <si>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</si>
  <si>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</si>
  <si>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</si>
  <si>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</si>
  <si>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</si>
  <si>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</si>
  <si>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</si>
  <si>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</si>
  <si>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</si>
  <si>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</si>
  <si>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</si>
  <si>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</si>
  <si>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</si>
  <si>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</si>
  <si>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</si>
  <si>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</si>
  <si>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</si>
  <si>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</si>
  <si>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</si>
  <si>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</si>
  <si>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</si>
  <si>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</si>
  <si>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</si>
  <si>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</si>
  <si>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</si>
  <si>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</si>
  <si>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</si>
  <si>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</si>
  <si>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</si>
  <si>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</si>
  <si>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</si>
  <si>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</si>
  <si>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</si>
  <si>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</si>
  <si>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</si>
  <si>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</si>
  <si>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</si>
  <si>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</si>
  <si>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</si>
  <si>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</si>
  <si>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</si>
  <si>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</si>
  <si>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</si>
  <si>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</si>
  <si>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</si>
  <si>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</si>
  <si>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</si>
  <si>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</si>
  <si>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</si>
  <si>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</si>
  <si>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</si>
  <si>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</si>
  <si>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</si>
  <si>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</si>
  <si>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</si>
  <si>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</si>
  <si>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</si>
  <si>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</si>
  <si>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</si>
  <si>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</si>
  <si>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</si>
  <si>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</si>
  <si>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</si>
  <si>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</si>
  <si>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</si>
  <si>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</si>
  <si>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</si>
  <si>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</si>
  <si>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</si>
  <si>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</si>
  <si>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</si>
  <si>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</si>
  <si>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</si>
  <si>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</si>
  <si>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</si>
  <si>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</si>
  <si>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</si>
  <si>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</si>
  <si>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</si>
  <si>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</si>
  <si>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</si>
  <si>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</si>
  <si>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</si>
  <si>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</si>
  <si>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</si>
  <si>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</si>
  <si>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</si>
  <si>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</si>
  <si>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</si>
  <si>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</si>
  <si>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</si>
  <si>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</si>
  <si>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</si>
  <si>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</si>
  <si>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</si>
  <si>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</si>
  <si>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</si>
  <si>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</si>
  <si>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</si>
  <si>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</si>
  <si>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</si>
  <si>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</si>
  <si>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</si>
  <si>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</si>
  <si>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</si>
  <si>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</si>
  <si>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</si>
  <si>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</si>
  <si>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</si>
  <si>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</si>
  <si>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</si>
  <si>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</si>
  <si>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</si>
  <si>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</si>
  <si>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</si>
  <si>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</si>
  <si>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</si>
  <si>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</si>
  <si>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</si>
  <si>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</si>
  <si>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</si>
  <si>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</si>
  <si>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</si>
  <si>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</si>
  <si>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</si>
  <si>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</si>
  <si>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</si>
  <si>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</si>
  <si>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</si>
  <si>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</si>
  <si>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</si>
  <si>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</si>
  <si>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</si>
  <si>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</si>
  <si>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</si>
  <si>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</si>
  <si>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</si>
  <si>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</si>
  <si>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</si>
  <si>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</si>
  <si>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</si>
  <si>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</si>
  <si>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</si>
  <si>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</si>
  <si>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</si>
  <si>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</si>
  <si>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</si>
  <si>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</si>
  <si>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</si>
  <si>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</si>
  <si>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</si>
  <si>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</si>
  <si>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</si>
  <si>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</si>
  <si>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</si>
  <si>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</si>
  <si>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</si>
  <si>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</si>
  <si>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</si>
  <si>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</si>
  <si>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</si>
  <si>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</si>
  <si>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</si>
  <si>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</si>
  <si>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</si>
  <si>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</si>
  <si>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</si>
  <si>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</si>
  <si>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</si>
  <si>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</si>
  <si>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</si>
  <si>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</si>
  <si>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</si>
  <si>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</si>
  <si>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</si>
  <si>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</si>
  <si>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</si>
  <si>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</si>
  <si>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</si>
  <si>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</si>
  <si>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</si>
  <si>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</si>
  <si>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</si>
  <si>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</si>
  <si>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</si>
  <si>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</si>
  <si>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</si>
  <si>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</si>
  <si>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</si>
  <si>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</si>
  <si>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</si>
  <si>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</si>
  <si>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</si>
  <si>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</si>
  <si>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</si>
  <si>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</si>
  <si>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</si>
  <si>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</si>
  <si>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</si>
  <si>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</si>
  <si>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</si>
  <si>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</si>
  <si>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</si>
  <si>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</si>
  <si>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</si>
  <si>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</si>
  <si>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</si>
  <si>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</si>
  <si>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</si>
  <si>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</si>
  <si>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</si>
  <si>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</si>
  <si>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</si>
  <si>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</si>
  <si>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</si>
  <si>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</si>
  <si>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</si>
  <si>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</si>
  <si>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</si>
  <si>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</si>
  <si>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</si>
  <si>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</si>
  <si>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</si>
  <si>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</si>
  <si>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</si>
  <si>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</si>
  <si>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</si>
  <si>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</si>
  <si>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</si>
  <si>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</si>
  <si>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</si>
  <si>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</si>
  <si>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</si>
  <si>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</si>
  <si>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</si>
  <si>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</si>
  <si>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</si>
  <si>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</si>
  <si>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</si>
  <si>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</si>
  <si>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</si>
  <si>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</si>
  <si>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</si>
  <si>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</si>
  <si>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</si>
  <si>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</si>
  <si>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</si>
  <si>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</si>
  <si>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</si>
  <si>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</si>
  <si>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</si>
  <si>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</si>
  <si>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</si>
  <si>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</si>
  <si>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</si>
  <si>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</si>
  <si>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</si>
  <si>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</si>
  <si>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</si>
  <si>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</si>
  <si>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</si>
  <si>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</si>
  <si>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</si>
  <si>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</si>
  <si>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</si>
  <si>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</si>
  <si>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</si>
  <si>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</si>
  <si>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</si>
  <si>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</si>
  <si>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</si>
  <si>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</si>
  <si>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</si>
  <si>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</si>
  <si>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</si>
  <si>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</si>
  <si>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</si>
  <si>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</si>
  <si>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</si>
  <si>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</si>
  <si>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</si>
  <si>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</si>
  <si>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</si>
  <si>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</si>
  <si>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</si>
  <si>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</si>
  <si>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</si>
  <si>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</si>
  <si>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</si>
  <si>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</si>
  <si>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</si>
  <si>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</si>
  <si>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</si>
  <si>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</si>
  <si>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</si>
  <si>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</si>
  <si>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</si>
  <si>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</si>
  <si>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</si>
  <si>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</si>
  <si>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</si>
  <si>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</si>
  <si>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</si>
  <si>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</si>
  <si>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</si>
  <si>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</si>
  <si>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</si>
  <si>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</si>
  <si>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</si>
  <si>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</si>
  <si>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</si>
  <si>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</si>
  <si>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</si>
  <si>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</si>
  <si>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</si>
  <si>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</si>
  <si>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</si>
  <si>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</si>
  <si>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</si>
  <si>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</si>
  <si>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</si>
  <si>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</si>
  <si>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</si>
  <si>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</si>
  <si>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</si>
  <si>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</si>
  <si>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</si>
  <si>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</si>
  <si>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</si>
  <si>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</si>
  <si>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</si>
  <si>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</si>
  <si>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</si>
  <si>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</si>
  <si>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</si>
  <si>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</si>
  <si>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</si>
  <si>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</si>
  <si>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</si>
  <si>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</si>
  <si>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</si>
  <si>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</si>
  <si>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</si>
  <si>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</si>
  <si>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</si>
  <si>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</si>
  <si>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</si>
  <si>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</si>
  <si>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</si>
  <si>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</si>
  <si>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</si>
  <si>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</si>
  <si>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</si>
  <si>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</si>
  <si>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</si>
  <si>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</si>
  <si>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</si>
  <si>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</si>
  <si>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</si>
  <si>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</si>
  <si>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</si>
  <si>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</si>
  <si>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</si>
  <si>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</si>
  <si>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</si>
  <si>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</si>
  <si>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</si>
  <si>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</si>
  <si>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</si>
  <si>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</si>
  <si>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</si>
  <si>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</si>
  <si>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</si>
  <si>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</si>
  <si>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</si>
  <si>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</si>
  <si>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</si>
  <si>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</si>
  <si>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</si>
  <si>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</si>
  <si>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</si>
  <si>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</si>
  <si>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</si>
  <si>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</si>
  <si>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</si>
  <si>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</si>
  <si>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</si>
  <si>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</si>
  <si>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</si>
  <si>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</si>
  <si>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</si>
  <si>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</si>
  <si>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</si>
  <si>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</si>
  <si>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</si>
  <si>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</si>
  <si>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</si>
  <si>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</si>
  <si>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</si>
  <si>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</si>
  <si>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</si>
  <si>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</si>
  <si>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</si>
  <si>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</si>
  <si>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</si>
  <si>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</si>
  <si>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</si>
  <si>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</si>
  <si>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</si>
  <si>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</si>
  <si>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</si>
  <si>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</si>
  <si>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</si>
  <si>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</si>
  <si>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</si>
  <si>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</si>
  <si>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</si>
  <si>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</si>
  <si>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</si>
  <si>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</si>
  <si>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</si>
  <si>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</si>
  <si>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</si>
  <si>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</si>
  <si>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</si>
  <si>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</si>
  <si>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</si>
  <si>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</si>
  <si>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</si>
  <si>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</si>
  <si>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</si>
  <si>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</si>
  <si>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</si>
  <si>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</si>
  <si>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</si>
  <si>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</si>
  <si>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</si>
  <si>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</si>
  <si>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</si>
  <si>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</si>
  <si>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</si>
  <si>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</si>
  <si>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</si>
  <si>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</si>
  <si>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</si>
  <si>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</si>
  <si>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</si>
  <si>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</si>
  <si>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</si>
  <si>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</si>
  <si>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</si>
  <si>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</si>
  <si>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</si>
  <si>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</si>
  <si>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</si>
  <si>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</si>
  <si>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</si>
  <si>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</si>
  <si>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</si>
  <si>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</si>
  <si>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</si>
  <si>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</si>
  <si>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</si>
  <si>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</si>
  <si>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</si>
  <si>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</si>
  <si>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</si>
  <si>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</si>
  <si>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</si>
  <si>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</si>
  <si>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</si>
  <si>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</si>
  <si>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</si>
  <si>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</si>
  <si>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</si>
  <si>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</si>
  <si>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</si>
  <si>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</si>
  <si>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</si>
  <si>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</si>
  <si>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</si>
  <si>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</si>
  <si>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</si>
  <si>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</si>
  <si>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</si>
  <si>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</si>
  <si>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</si>
  <si>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</si>
  <si>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</si>
  <si>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</si>
  <si>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</si>
  <si>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</si>
  <si>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</si>
  <si>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</si>
  <si>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</si>
  <si>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</si>
  <si>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</si>
  <si>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</si>
  <si>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</si>
  <si>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</si>
  <si>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</si>
  <si>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</si>
  <si>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</si>
  <si>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</si>
  <si>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</si>
  <si>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</si>
  <si>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</si>
  <si>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</si>
  <si>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</si>
  <si>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</si>
  <si>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</si>
  <si>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</si>
  <si>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</si>
  <si>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</si>
  <si>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</si>
  <si>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</si>
  <si>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</si>
  <si>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</si>
  <si>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</si>
  <si>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</si>
  <si>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</si>
  <si>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</si>
  <si>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</si>
  <si>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</si>
  <si>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</si>
  <si>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</si>
  <si>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</si>
  <si>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</si>
  <si>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</si>
  <si>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</si>
  <si>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</si>
  <si>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</si>
  <si>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</si>
  <si>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</si>
  <si>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</si>
  <si>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</si>
  <si>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</si>
  <si>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</si>
  <si>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</si>
  <si>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</si>
  <si>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</si>
  <si>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</si>
  <si>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</si>
  <si>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</si>
  <si>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</si>
  <si>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</si>
  <si>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</si>
  <si>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</si>
  <si>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</si>
  <si>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</si>
  <si>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</si>
  <si>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</si>
  <si>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</si>
  <si>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</si>
  <si>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</si>
  <si>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</si>
  <si>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</si>
  <si>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</si>
  <si>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</si>
  <si>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</si>
  <si>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</si>
  <si>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</si>
  <si>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</si>
  <si>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</si>
  <si>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</si>
  <si>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</si>
  <si>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</si>
  <si>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</si>
  <si>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</si>
  <si>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</si>
  <si>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</si>
  <si>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</si>
  <si>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</si>
  <si>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</si>
  <si>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</si>
  <si>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</si>
  <si>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</si>
  <si>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</si>
  <si>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</si>
  <si>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</si>
  <si>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</si>
  <si>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</si>
  <si>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</si>
  <si>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</si>
  <si>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</si>
  <si>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</si>
  <si>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</si>
  <si>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</si>
  <si>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</si>
  <si>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</si>
  <si>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</si>
  <si>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</si>
  <si>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</si>
  <si>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</si>
  <si>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</si>
  <si>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</si>
  <si>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</si>
  <si>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</si>
  <si>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</si>
  <si>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</si>
  <si>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</si>
  <si>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</si>
  <si>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</si>
  <si>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</si>
  <si>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</si>
  <si>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</si>
  <si>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</si>
  <si>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</si>
  <si>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</si>
  <si>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</si>
  <si>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</si>
  <si>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</si>
  <si>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</si>
  <si>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</si>
  <si>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</si>
  <si>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</si>
  <si>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</si>
  <si>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</si>
  <si>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</si>
  <si>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</si>
  <si>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</si>
  <si>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</si>
  <si>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</si>
  <si>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</si>
  <si>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</si>
  <si>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</si>
  <si>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</si>
  <si>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</si>
  <si>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</si>
  <si>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</si>
  <si>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</si>
  <si>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</si>
  <si>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</si>
  <si>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</si>
  <si>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</si>
  <si>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</si>
  <si>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</si>
  <si>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</si>
  <si>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</si>
  <si>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</si>
  <si>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</si>
  <si>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</si>
  <si>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</si>
  <si>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</si>
  <si>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</si>
  <si>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</si>
  <si>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</si>
  <si>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</si>
  <si>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</si>
  <si>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</si>
  <si>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</si>
  <si>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</si>
  <si>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</si>
  <si>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</si>
  <si>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</si>
  <si>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</si>
  <si>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</si>
  <si>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</si>
  <si>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</si>
  <si>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</si>
  <si>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</si>
  <si>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</si>
  <si>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</si>
  <si>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</si>
  <si>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</si>
  <si>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</si>
  <si>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</si>
  <si>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</si>
  <si>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</si>
  <si>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</si>
  <si>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</si>
  <si>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</si>
  <si>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</si>
  <si>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</si>
  <si>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</si>
  <si>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</si>
  <si>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</si>
  <si>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</si>
  <si>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</si>
  <si>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</si>
  <si>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</si>
  <si>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</si>
  <si>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</si>
  <si>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</si>
  <si>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</si>
  <si>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</si>
  <si>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</si>
  <si>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</si>
  <si>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</si>
  <si>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</si>
  <si>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</si>
  <si>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</si>
  <si>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</si>
  <si>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</si>
  <si>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</si>
  <si>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</si>
  <si>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</si>
  <si>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</si>
  <si>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</si>
  <si>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</si>
  <si>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</si>
  <si>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</si>
  <si>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</si>
  <si>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</si>
  <si>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</si>
  <si>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</si>
  <si>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</si>
  <si>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</si>
  <si>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</si>
  <si>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</si>
  <si>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</si>
  <si>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</si>
  <si>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</si>
  <si>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</si>
  <si>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</si>
  <si>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</si>
  <si>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</si>
  <si>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</si>
  <si>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</si>
  <si>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</si>
  <si>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</si>
  <si>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</si>
  <si>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</si>
  <si>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</si>
  <si>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</si>
  <si>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</si>
  <si>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</si>
  <si>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</si>
  <si>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</si>
  <si>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</si>
  <si>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</si>
  <si>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</si>
  <si>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</si>
  <si>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</si>
  <si>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</si>
  <si>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</si>
  <si>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</si>
  <si>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</si>
  <si>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</si>
  <si>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</si>
  <si>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</si>
  <si>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</si>
  <si>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</si>
  <si>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</si>
  <si>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</si>
  <si>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</si>
  <si>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</si>
  <si>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</si>
  <si>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</si>
  <si>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</si>
  <si>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</si>
  <si>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</si>
  <si>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</si>
  <si>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</si>
  <si>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</si>
  <si>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</si>
  <si>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</si>
  <si>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</si>
  <si>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</si>
  <si>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</si>
  <si>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</si>
  <si>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</si>
  <si>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</si>
  <si>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</si>
  <si>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</si>
  <si>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</si>
  <si>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</si>
  <si>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</si>
  <si>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</si>
  <si>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</si>
  <si>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</si>
  <si>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</si>
  <si>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</si>
  <si>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</si>
  <si>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</si>
  <si>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</si>
  <si>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</si>
  <si>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</si>
  <si>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</si>
  <si>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</si>
  <si>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</si>
  <si>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</si>
  <si>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</si>
  <si>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</si>
  <si>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</si>
  <si>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</si>
  <si>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</si>
  <si>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</si>
  <si>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</si>
  <si>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</si>
  <si>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</si>
  <si>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</si>
  <si>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</si>
  <si>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</si>
  <si>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</si>
  <si>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</si>
  <si>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</si>
  <si>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</si>
  <si>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</si>
  <si>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</si>
  <si>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</si>
  <si>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</si>
  <si>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</si>
  <si>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</si>
  <si>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</si>
  <si>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</si>
  <si>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</si>
  <si>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</si>
  <si>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</si>
  <si>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</si>
  <si>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</si>
  <si>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</si>
  <si>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</si>
  <si>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</si>
  <si>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</si>
  <si>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</si>
  <si>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</si>
  <si>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</si>
  <si>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</si>
  <si>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</si>
  <si>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</si>
  <si>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</si>
  <si>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</si>
  <si>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</si>
  <si>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</si>
  <si>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</si>
  <si>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</si>
  <si>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</si>
  <si>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</si>
  <si>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</si>
  <si>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</si>
  <si>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</si>
  <si>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</si>
  <si>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</si>
  <si>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</si>
  <si>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</si>
  <si>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</si>
  <si>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</si>
  <si>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</si>
  <si>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</si>
  <si>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</si>
  <si>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</si>
  <si>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</si>
  <si>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</si>
  <si>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</si>
  <si>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</si>
  <si>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</si>
  <si>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</si>
  <si>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</si>
  <si>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</si>
  <si>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</si>
  <si>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</si>
  <si>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</si>
  <si>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</si>
  <si>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</si>
  <si>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</si>
  <si>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</si>
  <si>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</si>
  <si>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</si>
  <si>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</si>
  <si>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</si>
  <si>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</si>
  <si>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</si>
  <si>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</si>
  <si>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</si>
  <si>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</si>
  <si>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</si>
  <si>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</si>
  <si>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</si>
  <si>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</si>
  <si>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</si>
  <si>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</si>
  <si>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</si>
  <si>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</si>
  <si>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</si>
  <si>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</si>
  <si>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</si>
  <si>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</si>
  <si>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</si>
  <si>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</si>
  <si>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</si>
  <si>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</si>
  <si>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</si>
  <si>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</si>
  <si>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</si>
  <si>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</si>
  <si>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</si>
  <si>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</si>
  <si>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</si>
  <si>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</si>
  <si>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</si>
  <si>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</si>
  <si>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</si>
  <si>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</si>
  <si>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</si>
  <si>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</si>
  <si>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</si>
  <si>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</si>
  <si>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</si>
  <si>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</si>
  <si>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</si>
  <si>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</si>
  <si>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</si>
  <si>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</si>
  <si>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</si>
  <si>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</si>
  <si>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</si>
  <si>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</si>
  <si>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</si>
  <si>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</si>
  <si>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</si>
  <si>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</si>
  <si>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</si>
  <si>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</si>
  <si>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</si>
  <si>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</si>
  <si>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</si>
  <si>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</si>
  <si>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</si>
  <si>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</si>
  <si>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</si>
  <si>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</si>
  <si>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</si>
  <si>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</si>
  <si>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</si>
  <si>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</si>
  <si>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</si>
  <si>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</si>
  <si>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</si>
  <si>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</si>
  <si>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</si>
  <si>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</si>
  <si>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</si>
  <si>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</si>
  <si>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</si>
  <si>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</si>
  <si>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</si>
  <si>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</si>
  <si>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</si>
  <si>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</si>
  <si>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</si>
  <si>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</si>
  <si>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</si>
  <si>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</si>
  <si>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</si>
  <si>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</si>
  <si>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</si>
  <si>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</si>
  <si>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</si>
  <si>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</si>
  <si>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</si>
  <si>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</si>
  <si>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</si>
  <si>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</si>
  <si>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</si>
  <si>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</si>
  <si>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</si>
  <si>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</si>
  <si>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</si>
  <si>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</si>
  <si>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</si>
  <si>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</si>
  <si>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</si>
  <si>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</si>
  <si>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</si>
  <si>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</si>
  <si>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</si>
  <si>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</si>
  <si>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</si>
  <si>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</si>
  <si>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</si>
  <si>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</si>
  <si>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</si>
  <si>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</si>
  <si>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</si>
  <si>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</si>
  <si>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</si>
  <si>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</si>
  <si>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</si>
  <si>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</si>
  <si>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</si>
  <si>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</si>
  <si>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</si>
  <si>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</si>
  <si>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</si>
  <si>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</si>
  <si>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</si>
  <si>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</si>
  <si>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</si>
  <si>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</si>
  <si>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</si>
  <si>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</si>
  <si>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</si>
  <si>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</si>
  <si>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</si>
  <si>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</si>
  <si>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</si>
  <si>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</si>
  <si>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</si>
  <si>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</si>
  <si>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</si>
  <si>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</si>
  <si>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</si>
  <si>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</si>
  <si>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</si>
  <si>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</si>
  <si>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</si>
  <si>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</si>
  <si>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</si>
  <si>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</si>
  <si>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</si>
  <si>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</si>
  <si>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</si>
  <si>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</si>
  <si>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</si>
  <si>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</si>
  <si>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</si>
  <si>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</si>
  <si>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</si>
  <si>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</si>
  <si>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</si>
  <si>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</si>
  <si>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</si>
  <si>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</si>
  <si>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</si>
  <si>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</si>
  <si>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</si>
  <si>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</si>
  <si>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</si>
  <si>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</si>
  <si>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</si>
  <si>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</si>
  <si>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</si>
  <si>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</si>
  <si>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</si>
  <si>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</si>
  <si>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</si>
  <si>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</si>
  <si>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</si>
  <si>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</si>
  <si>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</si>
  <si>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</si>
  <si>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</si>
  <si>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</si>
  <si>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</si>
  <si>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</si>
  <si>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</si>
  <si>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</si>
  <si>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</si>
  <si>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</si>
  <si>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</si>
  <si>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</si>
  <si>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</si>
  <si>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</si>
  <si>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</si>
  <si>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</si>
  <si>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</si>
  <si>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</si>
  <si>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</si>
  <si>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</si>
  <si>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</si>
  <si>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</si>
  <si>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</si>
  <si>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</si>
  <si>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</si>
  <si>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</si>
  <si>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</si>
  <si>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</si>
  <si>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</si>
  <si>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</si>
  <si>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</si>
  <si>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</si>
  <si>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</si>
  <si>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</si>
  <si>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</si>
  <si>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</si>
  <si>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</si>
  <si>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</si>
  <si>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</si>
  <si>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</si>
  <si>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</si>
  <si>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</si>
  <si>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</si>
  <si>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</si>
  <si>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</si>
  <si>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</si>
  <si>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</si>
  <si>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</si>
  <si>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</si>
  <si>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</si>
  <si>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</si>
  <si>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</si>
  <si>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</si>
  <si>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</si>
  <si>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</si>
  <si>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</si>
  <si>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</si>
  <si>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</si>
  <si>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</si>
  <si>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</si>
  <si>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</si>
  <si>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</si>
  <si>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</si>
  <si>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</si>
  <si>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</si>
  <si>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</si>
  <si>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</si>
  <si>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</si>
  <si>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</si>
  <si>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</si>
  <si>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</si>
  <si>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</si>
  <si>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</si>
  <si>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</si>
  <si>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</si>
  <si>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</si>
  <si>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</si>
  <si>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</si>
  <si>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</si>
  <si>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</si>
  <si>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</si>
  <si>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</si>
  <si>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</si>
  <si>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</si>
  <si>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</si>
  <si>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</si>
  <si>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</si>
  <si>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</si>
  <si>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</si>
  <si>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</si>
  <si>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</si>
  <si>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</si>
  <si>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</si>
  <si>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</si>
  <si>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</si>
  <si>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</si>
  <si>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</si>
  <si>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</si>
  <si>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</si>
  <si>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</si>
  <si>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</si>
  <si>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</si>
  <si>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</si>
  <si>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</si>
  <si>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</si>
  <si>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</si>
  <si>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</si>
  <si>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</si>
  <si>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</si>
  <si>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</si>
  <si>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</si>
  <si>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</si>
  <si>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</si>
  <si>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</si>
  <si>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</si>
  <si>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</si>
  <si>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</si>
  <si>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</si>
  <si>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</si>
  <si>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</si>
  <si>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</si>
  <si>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</si>
  <si>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</si>
  <si>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</si>
  <si>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</si>
  <si>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</si>
  <si>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</si>
  <si>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</si>
  <si>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</si>
  <si>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</si>
  <si>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</si>
  <si>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</si>
  <si>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</si>
  <si>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</si>
  <si>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</si>
  <si>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</si>
  <si>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</si>
  <si>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</si>
  <si>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</si>
  <si>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</si>
  <si>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</si>
  <si>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</si>
  <si>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</si>
  <si>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</si>
  <si>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</si>
  <si>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</si>
  <si>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</si>
  <si>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</si>
  <si>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</si>
  <si>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</si>
  <si>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</si>
  <si>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</si>
  <si>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</si>
  <si>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</si>
  <si>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</si>
  <si>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</si>
  <si>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</si>
  <si>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</si>
  <si>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</si>
  <si>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</si>
  <si>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</si>
  <si>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</si>
  <si>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</si>
  <si>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</si>
  <si>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</si>
  <si>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</si>
  <si>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</si>
  <si>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</si>
  <si>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</si>
  <si>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</si>
  <si>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</si>
  <si>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</si>
  <si>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</si>
  <si>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</si>
  <si>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</si>
  <si>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</si>
  <si>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</si>
  <si>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</si>
  <si>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</si>
  <si>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</si>
  <si>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</si>
  <si>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</si>
  <si>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</si>
  <si>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</si>
  <si>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</si>
  <si>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</si>
  <si>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</si>
  <si>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</si>
  <si>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</si>
  <si>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</si>
  <si>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</si>
  <si>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</si>
  <si>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</si>
  <si>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</si>
  <si>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</si>
  <si>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</si>
  <si>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</si>
  <si>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</si>
  <si>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</si>
  <si>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</si>
  <si>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</si>
  <si>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</si>
  <si>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</si>
  <si>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</si>
  <si>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</si>
  <si>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</si>
  <si>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</si>
  <si>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</si>
  <si>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</si>
  <si>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</si>
  <si>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</si>
  <si>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</si>
  <si>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</si>
  <si>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</si>
  <si>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</si>
  <si>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</si>
  <si>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</si>
  <si>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</si>
  <si>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</si>
  <si>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</si>
  <si>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</si>
  <si>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</si>
  <si>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</si>
  <si>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</si>
  <si>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</si>
  <si>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</si>
  <si>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</si>
  <si>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</si>
  <si>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</si>
  <si>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</si>
  <si>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</si>
  <si>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</si>
  <si>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</si>
  <si>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</si>
  <si>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</si>
  <si>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</si>
  <si>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</si>
  <si>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</si>
  <si>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</si>
  <si>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</si>
  <si>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</si>
  <si>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</si>
  <si>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</si>
  <si>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</si>
  <si>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</si>
  <si>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</si>
  <si>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</si>
  <si>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</si>
  <si>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</si>
  <si>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</si>
  <si>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</si>
  <si>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</si>
  <si>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</si>
  <si>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</si>
  <si>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</si>
  <si>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</si>
  <si>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</si>
  <si>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</si>
  <si>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</si>
  <si>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</si>
  <si>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</si>
  <si>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</si>
  <si>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</si>
  <si>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</si>
  <si>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</si>
  <si>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</si>
  <si>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</si>
  <si>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</si>
  <si>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</si>
  <si>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</si>
  <si>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</si>
  <si>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</si>
  <si>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</si>
  <si>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</si>
  <si>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</si>
  <si>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</si>
  <si>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</si>
  <si>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</si>
  <si>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</si>
  <si>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</si>
  <si>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</si>
  <si>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</si>
  <si>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</si>
  <si>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</si>
  <si>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</si>
  <si>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</si>
  <si>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</si>
  <si>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</si>
  <si>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</si>
  <si>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</si>
  <si>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</si>
  <si>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</si>
  <si>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</si>
  <si>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</si>
  <si>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</si>
  <si>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</si>
  <si>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</si>
  <si>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</si>
  <si>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</si>
  <si>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</si>
  <si>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</si>
  <si>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</si>
  <si>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</si>
  <si>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</si>
  <si>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</si>
  <si>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</si>
  <si>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</si>
  <si>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</si>
  <si>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</si>
  <si>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</si>
  <si>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</si>
  <si>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</si>
  <si>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</si>
  <si>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</si>
  <si>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</si>
  <si>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</si>
  <si>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</si>
  <si>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</si>
  <si>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</si>
  <si>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</si>
  <si>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</si>
  <si>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</si>
  <si>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</si>
  <si>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</si>
  <si>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</si>
  <si>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</si>
  <si>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</si>
  <si>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</si>
  <si>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</si>
  <si>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</si>
  <si>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</si>
  <si>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</si>
  <si>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</si>
  <si>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</si>
  <si>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</si>
  <si>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PCM-20251112-00002443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</si>
  <si>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</si>
  <si>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</si>
  <si>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</si>
  <si>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</si>
  <si>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</si>
  <si>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</si>
  <si>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</si>
  <si>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</si>
  <si>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</si>
  <si>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</si>
  <si>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</si>
  <si>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</si>
  <si>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</si>
  <si>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</si>
  <si>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</si>
  <si>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</si>
  <si>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</si>
  <si>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</si>
  <si>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</si>
  <si>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</si>
  <si>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</si>
  <si>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</si>
  <si>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</si>
  <si>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</si>
  <si>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</si>
  <si>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</si>
  <si>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</si>
  <si>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</si>
  <si>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</si>
  <si>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</si>
  <si>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</si>
  <si>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</si>
  <si>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</si>
  <si>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</si>
  <si>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</si>
  <si>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</si>
  <si>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</si>
  <si>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</si>
  <si>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</si>
  <si>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</si>
  <si>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</si>
  <si>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</si>
  <si>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</si>
  <si>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</si>
  <si>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</si>
  <si>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</si>
  <si>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</si>
  <si>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</si>
  <si>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</si>
  <si>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</si>
  <si>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</si>
  <si>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</si>
  <si>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</si>
  <si>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</si>
  <si>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</si>
  <si>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</si>
  <si>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</si>
  <si>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</si>
  <si>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</si>
  <si>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</si>
  <si>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</si>
  <si>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</si>
  <si>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</si>
  <si>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</si>
  <si>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</si>
  <si>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</si>
  <si>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</si>
  <si>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</si>
  <si>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</si>
  <si>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</si>
  <si>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</si>
  <si>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</si>
  <si>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</si>
  <si>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</si>
  <si>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</si>
  <si>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</si>
  <si>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</si>
  <si>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</si>
  <si>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</si>
  <si>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</si>
  <si>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</si>
  <si>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</si>
  <si>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</si>
  <si>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</si>
  <si>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</si>
  <si>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</si>
  <si>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</si>
  <si>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</si>
  <si>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</si>
  <si>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</si>
  <si>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</si>
  <si>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</si>
  <si>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</si>
  <si>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PCM-20251112-00002377</t>
  </si>
  <si>
    <t>EM Team moved need 20 min</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</si>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</sst>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3" totalsRowShown="0" headerRowDxfId="64" dataDxfId="63" headerRowBorderDxfId="61" tableBorderDxfId="62">
  <autoFilter ref="A1:L10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7" totalsRowShown="0" headerRowDxfId="31" dataDxfId="30" headerRowBorderDxfId="28" tableBorderDxfId="29">
  <autoFilter ref="A1:L2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6"/>
  <sheetViews>
    <sheetView tabSelected="1" workbookViewId="0">
      <selection activeCell="E11" sqref="E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311.01307453703339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9095</v>
      </c>
      <c r="E3" s="110" t="s">
        <v>39024</v>
      </c>
      <c r="F3" s="111">
        <v>45973.960300925923</v>
      </c>
      <c r="G3" s="112">
        <f t="shared" ref="G3:G24" ca="1" si="0">IFERROR(NOW()-F3,"")</f>
        <v>1.1995370368822478E-3</v>
      </c>
      <c r="H3" s="111">
        <v>45973.953032407408</v>
      </c>
      <c r="I3" s="109" t="str">
        <f>IFERROR(VLOOKUP(D3,DB!A:F,6,0),"")</f>
        <v>SCECO</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ca="1" si="0"/>
        <v>45973.96150046296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45973.96150046296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45973.96150046296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45973.96150046296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45973.96150046296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45973.96150046296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45973.96150046296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45973.96150046296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45973.96150046296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45973.96150046296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45973.96150046296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45973.96150046296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45973.96150046296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45973.96150046296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45973.96150046296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45973.96150046296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45973.96150046296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45973.96150046296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45973.96150046296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45973.96150046296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45973.96150046296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45973.96150046296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45973.96150046296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45973.96150046296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45973.96150046296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45973.96150046296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45973.96150046296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45973.96150046296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45973.96150046296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45973.96150046296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45973.96150046296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45973.96150046296</v>
      </c>
      <c r="H35" s="111"/>
      <c r="I35" s="109" t="str">
        <f>IFERROR(VLOOKUP(D35,DB!A:F,6,0),"")</f>
        <v/>
      </c>
      <c r="J35" s="109" t="str">
        <f>IFERROR(VLOOKUP(D35,DB!A:G,7,0),"")</f>
        <v/>
      </c>
      <c r="K35" s="113"/>
      <c r="L35" s="114" t="str">
        <f>IFERROR(VLOOKUP(D35,DB!A:I,9,0),"")</f>
        <v/>
      </c>
    </row>
    <row r="36" spans="1:12" ht="15" customHeight="1">
      <c r="A36" s="117"/>
      <c r="B36" s="118" t="str">
        <f>IFERROR(VLOOKUP(D36,DB!A:K,11,0),"")</f>
        <v/>
      </c>
      <c r="C36" s="118"/>
      <c r="D36" s="118"/>
      <c r="E36" s="119"/>
      <c r="F36" s="120"/>
      <c r="G36" s="121">
        <f t="shared" ca="1" si="1"/>
        <v>45973.96150046296</v>
      </c>
      <c r="H36" s="120"/>
      <c r="I36" s="118" t="str">
        <f>IFERROR(VLOOKUP(D36,DB!A:F,6,0),"")</f>
        <v/>
      </c>
      <c r="J36" s="118" t="str">
        <f>IFERROR(VLOOKUP(D36,DB!A:G,7,0),"")</f>
        <v/>
      </c>
      <c r="K36" s="122"/>
      <c r="L36" s="123" t="str">
        <f>IFERROR(VLOOKUP(D36,DB!A:I,9,0),"")</f>
        <v/>
      </c>
    </row>
    <row r="37" spans="1:12" ht="15" customHeight="1">
      <c r="A37" s="150"/>
      <c r="B37" s="151" t="str">
        <f>IFERROR(VLOOKUP(D37,DB!A:K,11,0),"")</f>
        <v/>
      </c>
      <c r="C37" s="151"/>
      <c r="D37" s="151"/>
      <c r="E37" s="152"/>
      <c r="F37" s="149"/>
      <c r="G37" s="153">
        <f ca="1">IFERROR(NOW()-F37,"")</f>
        <v>45973.96150046296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45973.96150046296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45973.96150046296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45973.96150046296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45973.96150046296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45973.96150046296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45973.96150046296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45973.96150046296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45973.96150046296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45973.96150046296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45973.96150046296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45973.96150046296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45973.96150046296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45973.96150046296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45973.96150046296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45973.96150046296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45973.96150046296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45973.96150046296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45973.96150046296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45973.96150046296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45973.96150046296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45973.96150046296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45973.96150046296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45973.96150046296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45973.96150046296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45973.96150046296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45973.96150046296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45973.96150046296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45973.96150046296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45973.96150046296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45973.96150046296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45973.96150046296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45973.96150046296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45973.96150046296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45973.96150046296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45973.96150046296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45973.96150046296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45973.96150046296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45973.96150046296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45973.96150046296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45973.96150046296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45973.96150046296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45973.96150046296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45973.96150046296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45973.96150046296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45973.96150046296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45973.96150046296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45973.96150046296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45973.96150046296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45973.96150046296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45973.96150046296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45973.96150046296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45973.96150046296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45973.96150046296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45973.96150046296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45973.96150046296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45973.96150046296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45973.96150046296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45973.96150046296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45973.96150046296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45973.96150046296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45973.96150046296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45973.96150046296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45973.96150046296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45973.96150046296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45973.96150046296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45973.96150046296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45973.96150046296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45973.96150046296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45973.96150046296</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45973.96150046296</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45973.96150046296</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45973.96150046296</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45973.96150046296</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45973.96150046296</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45973.96150046296</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45973.96150046296</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45973.96150046296</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45973.96150046296</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45973.96150046296</v>
      </c>
      <c r="H116" s="149"/>
      <c r="I116" s="151" t="str">
        <f>IFERROR(VLOOKUP(D116,DB!A:F,6,0),"")</f>
        <v/>
      </c>
      <c r="J116" s="151" t="str">
        <f>IFERROR(VLOOKUP(D116,DB!A:G,7,0),"")</f>
        <v/>
      </c>
      <c r="K116" s="154"/>
      <c r="L116" s="155" t="str">
        <f>IFERROR(VLOOKUP(D116,DB!A:I,9,0),"")</f>
        <v/>
      </c>
    </row>
  </sheetData>
  <customSheetViews>
    <customSheetView guid="{F6042A99-DD27-4453-835D-0834D95730CC}" filter="1" showAutoFilter="1">
      <pageMargins left="0" right="0" top="0" bottom="0" header="0" footer="0"/>
      <autoFilter ref="B1:M1" xr:uid="{35958760-E77B-446B-8515-D3CECEE66741}"/>
    </customSheetView>
  </customSheetViews>
  <dataValidations count="2">
    <dataValidation allowBlank="1" showInputMessage="1" showErrorMessage="1" sqref="E1" xr:uid="{5DBA255D-CDD9-49FB-AD3C-AF70AB4EE696}"/>
    <dataValidation type="list" allowBlank="1" showInputMessage="1" showErrorMessage="1" sqref="E2:E1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148.96166249999806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45973.96150046296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45973.96150046296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45973.96150046296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45973.96150046296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45973.96150046296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45973.96150046296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45973.96150046296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45973.96150046296</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45973.96150046296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45973.96150046296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45973.96150046296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45973.96150046296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45973.96150046296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45973.96150046296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45973.96150046296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45973.96150046296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45973.96150046296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45973.96150046296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45973.96150046296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45973.96150046296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45973.96150046296</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45973.96150046296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45973.96150046296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45973.96150046296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45973.96150046296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45973.96150046296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45973.96150046296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45973.96150046296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45973.96150046296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45973.96150046296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45973.96150046296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45973.96150046296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45973.96150046296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45973.96150046296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45973.96150046296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45973.96150046296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45973.96150046296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45973.96150046296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45973.96150046296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45973.96150046296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45973.96150046296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45973.96150046296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45973.96150046296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45973.96150046296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45973.96150046296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45973.96150046296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45973.96150046296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45973.96150046296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45973.96150046296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45973.96150046296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45973.96150046296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45973.96150046296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45973.96150046296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45973.96150046296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45973.96150046296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45973.96150046296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45973.96150046296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45973.96150046296</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4" ca="1" si="0">IFERROR(NOW()-F2,"-")</f>
        <v>45973.961500810183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45973.961500810183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45973.961500810183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5:G68" ca="1" si="1">IFERROR(NOW()-F5,"-")</f>
        <v>45973.961500810183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45973.961500810183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45973.961500810183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45973.961500810183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45973.961500810183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45973.961500810183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45973.961500810183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45973.961500810183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45973.961500810183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45973.961500810183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45973.961500810183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45973.961500810183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45973.961500810183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45973.961500810183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45973.961500810183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45973.961500810183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45973.961500810183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45973.961500810183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45973.961500810183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45973.961500810183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45973.961500810183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45973.961500810183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45973.961500810183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45973.961500810183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45973.961500810183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45973.961500810183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45973.961500810183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45973.961500810183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45973.961500810183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45973.961500810183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45973.961500810183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45973.961500810183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45973.961500810183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45973.961500810183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45973.961500810183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45973.961500810183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45973.961500810183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45973.961500810183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45973.961500810183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45973.961500810183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45973.961500810183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45973.961500810183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45973.961500810183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45973.961500810183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45973.961500810183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45973.961500810183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45973.961500810183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45973.961500810183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45973.961500810183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45973.961500810183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45973.961500810183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45973.961500810183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45973.961500810183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45973.961500810183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45973.961500810183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45973.961500810183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45973.961500810183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45973.961500810183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45973.961500810183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45973.961500810183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45973.961500810183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45973.961500810183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45973.961500810183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45973.961500810183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ref="G69:G132" ca="1" si="2">IFERROR(NOW()-F69,"-")</f>
        <v>45973.961500810183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45973.961500810183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45973.961500810183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45973.961500810183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45973.961500810183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45973.961500810183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45973.961500810183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45973.961500810183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45973.961500810183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45973.961500810183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45973.961500810183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45973.961500810183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45973.961500810183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45973.961500810183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45973.961500810183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45973.961500810183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45973.961500810183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45973.961500810183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45973.961500810183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45973.961500810183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45973.961500810183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45973.961500810183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45973.961500810183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45973.961500810183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45973.961500810183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45973.961500810183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45973.961500810183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45973.961500810183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45973.961500810183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45973.961500810183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45973.961500810183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45973.961500810183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45973.961500810183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45973.961500810183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45973.961500810183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45973.961500810183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45973.961500810183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45973.961500810183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45973.961500810183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45973.961500810183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45973.961500810183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45973.961500810183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45973.961500810183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45973.961500810183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45973.961500810183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45973.961500810183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45973.961500810183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45973.961500810183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45973.961500810183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45973.961500810183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45973.961500810183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45973.961500810183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45973.961500810183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45973.961500810183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45973.961500810183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45973.961500810183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45973.961500810183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45973.961500810183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45973.961500810183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45973.961500810183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45973.961500810183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45973.961500810183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45973.961500810183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45973.961500810183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ref="G133:G196" ca="1" si="3">IFERROR(NOW()-F133,"-")</f>
        <v>45973.961500810183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45973.961500810183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45973.961500810183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45973.961500810183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45973.961500810183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45973.961500810183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45973.961500810183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45973.961500810183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45973.961500810183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45973.961500810183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45973.961500810183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45973.961500810183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45973.961500810183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45973.961500810183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45973.961500810183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45973.961500810183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45973.961500810183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45973.961500810183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45973.961500810183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45973.961500810183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45973.961500810183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45973.961500810183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45973.961500810183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45973.961500810183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45973.961500810183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45973.961500810183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45973.961500810183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45973.961500810183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45973.961500810183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45973.961500810183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45973.961500810183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45973.961500810183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45973.961500810183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45973.961500810183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45973.961500810183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45973.961500810183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45973.961500810183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45973.961500810183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45973.961500810183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45973.961500810183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45973.961500810183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45973.961500810183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45973.961500810183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45973.961500810183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45973.961500810183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45973.961500810183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45973.961500810183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45973.961500810183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45973.961500810183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45973.961500810183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45973.961500810183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45973.961500810183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45973.961500810183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45973.961500810183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45973.961500810183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45973.961500810183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45973.961500810183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45973.961500810183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45973.961500810183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45973.961500810183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45973.961500810183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45973.961500810183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45973.961500810183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45973.961500810183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ref="G197:G260" ca="1" si="4">IFERROR(NOW()-F197,"-")</f>
        <v>45973.961500810183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45973.961500810183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45973.961500810183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45973.961500810183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45973.961500810183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45973.961500810183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45973.961500810183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45973.961500810183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45973.961500810183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45973.961500810183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45973.961500810183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45973.961500810183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45973.961500810183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45973.961500810183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45973.961500810183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45973.961500810183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45973.961500810183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45973.961500810183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45973.961500810183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45973.961500810183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45973.961500810183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45973.961500810183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45973.961500810183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45973.961500810183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45973.961500810183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45973.961500810183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45973.961500810183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45973.961500810183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45973.961500810183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45973.961500810183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45973.961500810183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45973.961500810183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45973.961500810183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45973.961500810183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45973.961500810183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45973.961500810183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45973.961500810183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45973.961500810183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45973.961500810183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45973.961500810183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45973.961500810183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45973.961500810183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45973.961500810183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45973.961500810183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45973.961500810183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45973.961500810183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45973.961500810183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45973.961500810183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45973.961500810183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45973.961500810183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45973.961500810183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45973.961500810183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45973.961500810183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45973.961500810183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45973.961500810183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45973.961500810183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45973.961500810183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45973.961500810183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45973.961500810183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45973.961500810183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45973.961500810183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45973.961500810183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45973.961500810183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45973.961500810183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ref="G261:G324" ca="1" si="5">IFERROR(NOW()-F261,"-")</f>
        <v>45973.961500810183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45973.961500810183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45973.961500810183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45973.961500810183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45973.961500810183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45973.961500810183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45973.961500810183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45973.961500810183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45973.961500810183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45973.961500810183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45973.961500810183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45973.961500810183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45973.961500810183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45973.961500810183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45973.961500810183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45973.961500810183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45973.961500810183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45973.961500810183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45973.961500810183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45973.961500810183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45973.961500810183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45973.961500810183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45973.961500810183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45973.961500810183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45973.961500810183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45973.961500810183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45973.961500810183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45973.961500810183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45973.961500810183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45973.961500810183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45973.961500810183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45973.961500810183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45973.961500810183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45973.961500810183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45973.961500810183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45973.961500810183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45973.961500810183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45973.961500810183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45973.961500810183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45973.961500810183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45973.961500810183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45973.961500810183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45973.961500810183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45973.961500810183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45973.961500810183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45973.961500810183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45973.961500810183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45973.961500810183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45973.961500810183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45973.961500810183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45973.961500810183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45973.961500810183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45973.961500810183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45973.961500810183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45973.961500810183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45973.961500810183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45973.961500810183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45973.961500810183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45973.961500810183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45973.961500810183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45973.961500810183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45973.961500810183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45973.961500810183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45973.961500810183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ref="G325:G388" ca="1" si="6">IFERROR(NOW()-F325,"-")</f>
        <v>45973.961500810183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45973.961500810183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45973.961500810183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45973.961500810183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45973.961500810183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45973.961500810183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45973.961500810183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45973.961500810183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45973.961500810183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45973.961500810183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45973.961500810183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45973.961500810183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45973.961500810183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45973.961500810183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45973.961500810183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45973.961500810183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45973.961500810183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45973.961500810183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45973.961500810183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45973.961500810183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45973.961500810183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45973.961500810183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45973.961500810183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45973.961500810183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45973.961500810183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45973.961500810183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45973.961500810183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45973.961500810183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45973.961500810183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45973.961500810183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45973.961500810183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45973.961500810183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45973.961500810183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45973.961500810183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45973.961500810183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45973.961500810183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45973.961500810183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45973.961500810183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45973.961500810183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45973.961500810183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45973.961500810183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45973.961500810183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45973.961500810183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45973.961500810183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45973.961500810183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45973.961500810183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45973.961500810183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45973.961500810183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45973.961500810183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45973.961500810183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45973.961500810183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45973.961500810183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45973.961500810183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45973.961500810183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45973.961500810183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45973.961500810183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45973.961500810183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45973.961500810183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45973.961500810183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45973.961500810183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45973.961500810183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45973.961500810183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45973.961500810183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45973.961500810183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ref="G389:G452" ca="1" si="7">IFERROR(NOW()-F389,"-")</f>
        <v>45973.961500810183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45973.961500810183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45973.961500810183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45973.961500810183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45973.961500810183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45973.961500810183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45973.961500810183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45973.961500810183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45973.961500810183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45973.961500810183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45973.961500810183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45973.961500810183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45973.961500810183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45973.961500810183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45973.961500810183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45973.961500810183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45973.961500810183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45973.961500810183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45973.961500810183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45973.961500810183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45973.961500810183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45973.961500810183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45973.961500810183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45973.961500810183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45973.961500810183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45973.961500810183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45973.961500810183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45973.961500810183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45973.961500810183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45973.961500810183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45973.961500810183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45973.961500810183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45973.961500810183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45973.961500810183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45973.961500810183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45973.961500810183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45973.961500810183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45973.961500810183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45973.961500810183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45973.961500810183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45973.961500810183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45973.961500810183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45973.961500810183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45973.961500810183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45973.961500810183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45973.961500810183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45973.961500810183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45973.961500810183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45973.961500810183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45973.961500810183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45973.961500810183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45973.961500810183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45973.961500810183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45973.961500810183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45973.961500810183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45973.961500810183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45973.961500810183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45973.961500810183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45973.961500810183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45973.961500810183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45973.961500810183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45973.961500810183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45973.961500810183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45973.961500810183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ref="G453:G516" ca="1" si="8">IFERROR(NOW()-F453,"-")</f>
        <v>45973.961500810183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45973.961500810183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45973.961500810183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45973.961500810183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45973.961500810183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45973.961500810183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45973.961500810183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45973.961500810183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45973.961500810183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45973.961500810183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45973.961500810183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45973.961500810183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45973.961500810183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45973.961500810183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45973.961500810183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45973.961500810183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45973.961500810183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45973.961500810183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45973.961500810183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45973.961500810183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45973.961500810183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45973.961500810183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45973.961500810183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45973.961500810183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45973.961500810183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45973.961500810183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45973.961500810183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45973.961500810183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45973.961500810183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45973.961500810183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45973.961500810183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45973.961500810183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45973.961500810183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45973.961500810183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45973.961500810183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45973.961500810183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45973.961500810183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45973.961500810183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45973.961500810183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45973.961500810183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45973.961500810183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45973.961500810183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45973.961500810183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45973.961500810183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45973.961500810183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45973.961500810183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45973.961500810183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45973.961500810183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45973.961500810183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45973.961500810183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45973.961500810183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45973.961500810183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45973.961500810183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45973.961500810183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45973.961500810183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45973.961500810183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45973.961500810183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45973.961500810183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45973.961500810183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45973.961500810183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45973.961500810183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45973.961500810183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45973.961500810183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45973.961500810183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ref="G517:G580" ca="1" si="9">IFERROR(NOW()-F517,"-")</f>
        <v>45973.961500810183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45973.961500810183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45973.961500810183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45973.961500810183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45973.961500810183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45973.961500810183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45973.961500810183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45973.961500810183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45973.961500810183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45973.961500810183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45973.961500810183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45973.961500810183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45973.961500810183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45973.961500810183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45973.961500810183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45973.961500810183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45973.961500810183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45973.961500810183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45973.961500810183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45973.961500810183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45973.961500810183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45973.961500810183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45973.961500810183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45973.961500810183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45973.961500810183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45973.961500810183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45973.961500810183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45973.961500810183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45973.961500810183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45973.961500810183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45973.961500810183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45973.961500810183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45973.961500810183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45973.961500810183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45973.961500810183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45973.961500810183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45973.961500810183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45973.961500810183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45973.961500810183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45973.961500810183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45973.961500810183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45973.961500810183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45973.961500810183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45973.961500810183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45973.961500810183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45973.961500810183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45973.961500810183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45973.961500810183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45973.961500810183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45973.961500810183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45973.961500810183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45973.961500810183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45973.961500810183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45973.961500810183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45973.961500810183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45973.961500810183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45973.961500810183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45973.961500810183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45973.961500810183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45973.961500810183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45973.961500810183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45973.961500810183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45973.961500810183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45973.961500810183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ref="G581:G644" ca="1" si="10">IFERROR(NOW()-F581,"-")</f>
        <v>45973.961500810183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45973.961500810183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45973.961500810183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45973.961500810183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45973.961500810183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45973.961500810183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45973.961500810183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45973.961500810183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45973.961500810183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45973.961500810183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45973.961500810183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45973.961500810183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45973.961500810183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45973.961500810183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45973.961500810183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45973.961500810183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45973.961500810183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45973.961500810183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45973.961500810183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45973.961500810183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45973.961500810183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45973.961500810183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45973.961500810183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45973.961500810183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45973.961500810183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45973.961500810183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45973.961500810183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45973.961500810183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45973.961500810183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45973.961500810183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45973.961500810183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45973.961500810183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45973.961500810183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45973.961500810183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45973.961500810183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45973.961500810183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45973.961500810183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45973.961500810183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45973.961500810183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45973.961500810183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45973.961500810183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45973.961500810183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45973.961500810183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45973.961500810183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45973.961500810183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45973.961500810183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45973.961500810183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45973.961500810183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45973.961500810183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45973.961500810183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45973.961500810183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45973.961500810183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45973.961500810183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45973.961500810183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45973.961500810183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45973.961500810183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45973.961500810183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45973.961500810183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45973.961500810183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45973.961500810183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45973.961500810183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45973.961500810183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45973.961500810183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45973.961500810183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ref="G645:G708" ca="1" si="11">IFERROR(NOW()-F645,"-")</f>
        <v>45973.961500810183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45973.961500810183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45973.961500810183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45973.961500810183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45973.961500810183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45973.961500810183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45973.961500810183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45973.961500810183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45973.961500810183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45973.961500810183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45973.961500810183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45973.961500810183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45973.961500810183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45973.961500810183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45973.961500810183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45973.961500810183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45973.961500810183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45973.961500810183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45973.961500810183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45973.961500810183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45973.961500810183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45973.961500810183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45973.961500810183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45973.961500810183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45973.961500810183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45973.961500810183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45973.961500810183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45973.961500810183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45973.961500810183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45973.961500810183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45973.961500810183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45973.961500810183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45973.961500810183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45973.961500810183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45973.961500810183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45973.961500810183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45973.961500810183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45973.961500810183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45973.961500810183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45973.961500810183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45973.961500810183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45973.961500810183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45973.961500810183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45973.961500810183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45973.961500810183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45973.961500810183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45973.961500810183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45973.961500810183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45973.961500810183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45973.961500810183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45973.961500810183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45973.961500810183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45973.961500810183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45973.961500810183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45973.961500810183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45973.961500810183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45973.961500810183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45973.961500810183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45973.961500810183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45973.961500810183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45973.961500810183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45973.961500810183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45973.961500810183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45973.961500810183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ref="G709:G772" ca="1" si="12">IFERROR(NOW()-F709,"-")</f>
        <v>45973.961500810183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45973.961500810183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45973.961500810183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45973.961500810183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45973.961500810183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45973.961500810183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45973.961500810183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45973.961500810183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45973.961500810183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45973.961500810183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45973.961500810183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45973.961500810183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45973.961500810183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45973.961500810183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45973.961500810183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45973.961500810183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45973.961500810183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45973.961500810183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45973.961500810183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45973.961500810183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45973.961500810183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45973.961500810183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45973.961500810183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45973.961500810183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45973.961500810183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45973.961500810183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45973.961500810183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45973.961500810183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45973.961500810183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45973.961500810183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45973.961500810183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45973.961500810183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45973.961500810183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45973.961500810183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45973.961500810183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45973.961500810183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45973.961500810183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45973.961500810183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45973.961500810183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45973.961500810183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45973.961500810183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45973.961500810183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45973.961500810183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45973.961500810183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45973.961500810183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45973.961500810183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45973.961500810183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45973.961500810183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45973.961500810183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45973.961500810183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45973.961500810183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45973.961500810183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45973.961500810183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45973.961500810183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45973.961500810183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45973.961500810183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45973.961500810183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45973.961500810183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45973.961500810183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45973.961500810183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45973.961500810183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45973.961500810183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45973.961500810183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45973.961500810183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ref="G773:G836" ca="1" si="13">IFERROR(NOW()-F773,"-")</f>
        <v>45973.961500810183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45973.961500810183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45973.961500810183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45973.961500810183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45973.961500810183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45973.961500810183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45973.961500810183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45973.961500810183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45973.961500810183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45973.961500810183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45973.961500810183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45973.961500810183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45973.961500810183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45973.961500810183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45973.961500810183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45973.961500810183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45973.961500810183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45973.961500810183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45973.961500810183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45973.961500810183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45973.961500810183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45973.961500810183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45973.961500810183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45973.961500810183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45973.961500810183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45973.961500810183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45973.961500810183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45973.961500810183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45973.961500810183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45973.961500810183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45973.961500810183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45973.961500810183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45973.961500810183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45973.961500810183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45973.961500810183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45973.961500810183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45973.961500810183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45973.961500810183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45973.961500810183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45973.961500810183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45973.961500810183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45973.961500810183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45973.961500810183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45973.961500810183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45973.961500810183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45973.961500810183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45973.961500810183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45973.961500810183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45973.961500810183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45973.961500810183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45973.961500810183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45973.961500810183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45973.961500810183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45973.961500810183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45973.961500810183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45973.961500810183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45973.961500810183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45973.961500810183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45973.961500810183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45973.961500810183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45973.961500810183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45973.961500810183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45973.961500810183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45973.961500810183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ref="G837:G900" ca="1" si="14">IFERROR(NOW()-F837,"-")</f>
        <v>45973.961500810183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45973.961500810183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45973.961500810183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45973.961500810183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45973.961500810183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45973.961500810183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45973.961500810183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45973.961500810183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45973.961500810183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45973.961500810183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45973.961500810183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45973.961500810183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45973.961500810183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45973.961500810183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45973.961500810183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45973.961500810183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45973.961500810183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45973.961500810183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45973.961500810183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45973.961500810183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45973.961500810183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45973.961500810183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45973.961500810183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45973.961500810183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45973.961500810183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45973.961500810183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45973.961500810183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45973.961500810183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45973.961500810183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45973.961500810183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45973.961500810183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45973.961500810183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45973.961500810183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45973.961500810183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45973.961500810183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45973.961500810183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45973.961500810183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45973.961500810183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45973.961500810183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45973.961500810183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45973.961500810183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45973.961500810183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45973.961500810183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45973.961500810183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45973.961500810183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45973.961500810183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45973.961500810183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45973.961500810183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45973.961500810183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45973.961500810183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45973.961500810183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45973.961500810183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45973.961500810183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45973.961500810183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45973.961500810183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45973.961500810183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45973.961500810183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45973.961500810183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45973.961500810183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45973.961500810183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45973.961500810183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45973.961500810183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45973.961500810183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45973.961500810183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ref="G901:G964" ca="1" si="15">IFERROR(NOW()-F901,"-")</f>
        <v>45973.961500810183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45973.961500810183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45973.961500810183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45973.961500810183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45973.961500810183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45973.961500810183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45973.961500810183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45973.961500810183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45973.961500810183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45973.961500810183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45973.961500810183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45973.961500810183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45973.961500810183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45973.961500810183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45973.961500810183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45973.961500810183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45973.961500810183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45973.961500810183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45973.961500810183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45973.961500810183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45973.961500810183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45973.961500810183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45973.961500810183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45973.961500810183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45973.961500810183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45973.961500810183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45973.961500810183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45973.961500810183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45973.961500810183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45973.961500810183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45973.961500810183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45973.961500810183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45973.961500810183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45973.961500810183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45973.961500810183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45973.961500810183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45973.961500810183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45973.961500810183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45973.961500810183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45973.961500810183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45973.961500810183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45973.961500810183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45973.961500810183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45973.961500810183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45973.961500810183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45973.961500810183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45973.961500810183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45973.961500810183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45973.961500810183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45973.961500810183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45973.961500810183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45973.961500810183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45973.961500810183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45973.961500810183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45973.961500810183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45973.961500810183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45973.961500810183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45973.961500810183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45973.961500810183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45973.961500810183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45973.961500810183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45973.961500810183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45973.961500810183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45973.961500810183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ref="G965:G1028" ca="1" si="16">IFERROR(NOW()-F965,"-")</f>
        <v>45973.961500810183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45973.961500810183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45973.961500810183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45973.961500810183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45973.961500810183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45973.961500810183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45973.961500810183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45973.961500810183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45973.961500810183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45973.961500810183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45973.961500810183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45973.961500810183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45973.961500810183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45973.961500810183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45973.961500810183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45973.961500810183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45973.961500810183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45973.961500810183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45973.961500810183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45973.961500810183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45973.961500810183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45973.961500810183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45973.961500810183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45973.961500810183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45973.961500810183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45973.961500810183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45973.961500810183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45973.961500810183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45973.961500810183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45973.961500810183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45973.961500810183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45973.961500810183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45973.961500810183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45973.961500810183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45973.961500810183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45973.961500810183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45973.961500810183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45973.961500810183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45973.961500810183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45973.961500810183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45973.961500810183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45973.961500810183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45973.961500810183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45973.961500810183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45973.961500810183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45973.961500810183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45973.961500810183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45973.961500810183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45973.961500810183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45973.961500810183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45973.961500810183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45973.961500810183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45973.961500810183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45973.961500810183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45973.961500810183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45973.961500810183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45973.961500810183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45973.961500810183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45973.961500810183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45973.961500810183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45973.961500810183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45973.961500810183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45973.961500810183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45973.961500810183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ref="G1029:G1043" ca="1" si="17">IFERROR(NOW()-F1029,"-")</f>
        <v>45973.961500810183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45973.961500810183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45973.961500810183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45973.961500810183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45973.961500810183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45973.961500810183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45973.961500810183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45973.961500810183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45973.961500810183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45973.961500810183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45973.961500810183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45973.961500810183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45973.961500810183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45973.961500810183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45973.961500810183</v>
      </c>
      <c r="H1043" s="22"/>
      <c r="I1043" s="19" t="str">
        <f>IFERROR(VLOOKUP(D1043,DB!A:F,6,0),"")</f>
        <v/>
      </c>
      <c r="J1043" s="18" t="str">
        <f>IFERROR(VLOOKUP(D1043,DB!A:G,7,0),"")</f>
        <v/>
      </c>
      <c r="K1043" s="45"/>
      <c r="L1043" s="23" t="str">
        <f>IFERROR(VLOOKUP(D1043,DB!A:I,9,0),"")</f>
        <v/>
      </c>
    </row>
  </sheetData>
  <dataValidations count="2">
    <dataValidation allowBlank="1" showInputMessage="1" showErrorMessage="1" sqref="E1" xr:uid="{5914219A-CB83-432D-936A-CC0CB6F3982A}"/>
    <dataValidation type="list" allowBlank="1" showInputMessage="1" showErrorMessage="1" sqref="E2:E10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270.48078287036333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45973.96150046296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45973.96150046296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45973.96150046296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45973.96150046296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45973.96150046296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45973.96150046296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45973.96150046296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45973.96150046296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45973.96150046296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45973.96150046296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45973.96150046296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45973.96150046296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45973.96150046296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45973.96150046296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45973.96150046296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45973.96150046296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45973.96150046296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45973.96150046296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45973.96150046296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45973.96150046296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45973.96150046296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45973.96150046296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45973.96150046296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45973.96150046296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45973.96150046296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45973.96150046296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45973.96150046296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45973.96150046296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45973.96150046296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45973.96150046296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45973.96150046296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45973.96150046296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45973.96150046296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45973.96150046296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45973.96150046296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45973.96150046296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45973.96150046296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45973.96150046296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45973.96150046296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45973.96150046296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45973.96150046296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45973.96150046296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45973.96150046296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45973.96150046296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45973.96150046296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45973.96150046296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45973.96150046296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45973.96150046296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45973.96150046296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45973.96150046296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45973.96150046296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45973.96150046296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45973.96150046296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45973.96150046296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45973.96150046296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45973.96150046296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45973.96150046296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45973.96150046296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45973.96150046296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45973.96150046296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45973.96150046296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45973.96150046296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45973.96150046296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45973.96150046296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45973.96150046296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45973.96150046296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45973.96150046296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45973.96150046296</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7"/>
  <sheetViews>
    <sheetView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82.129440277771209</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39024</v>
      </c>
      <c r="F3" s="38">
        <v>45926.188877314817</v>
      </c>
      <c r="G3" s="116">
        <f t="shared" ref="G3" ca="1" si="0">IFERROR(NOW()-F3,"")</f>
        <v>47.772623148142884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39024</v>
      </c>
      <c r="F4" s="125">
        <v>45948.661111111112</v>
      </c>
      <c r="G4" s="126">
        <f t="shared" ref="G4:G16" ca="1" si="1">IFERROR(NOW()-F4,"")</f>
        <v>25.300389351847116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34248</v>
      </c>
      <c r="E6" s="124" t="s">
        <v>39021</v>
      </c>
      <c r="F6" s="159">
        <v>45973.922789351855</v>
      </c>
      <c r="G6" s="126">
        <f t="shared" ca="1" si="1"/>
        <v>3.8711111104930751E-2</v>
      </c>
      <c r="H6" s="125">
        <v>45973.916990740741</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4"/>
      <c r="G7" s="126">
        <f t="shared" ca="1" si="1"/>
        <v>45973.96150046296</v>
      </c>
      <c r="H7" s="125"/>
      <c r="I7" s="124" t="str">
        <f>IFERROR(VLOOKUP(D7,DB!A:F,6,0),"")</f>
        <v/>
      </c>
      <c r="J7" s="124" t="str">
        <f>IFERROR(VLOOKUP(D7,DB!A:G,7,0),"")</f>
        <v/>
      </c>
      <c r="K7" s="124"/>
      <c r="L7" s="124" t="str">
        <f>IFERROR(VLOOKUP(D7,DB!A:I,9,0),"")</f>
        <v/>
      </c>
    </row>
    <row r="8" spans="1:13">
      <c r="A8" s="124"/>
      <c r="B8" s="124" t="str">
        <f>IFERROR(VLOOKUP(#REF!,DB!A:K,11,0),"")</f>
        <v/>
      </c>
      <c r="C8" s="124"/>
      <c r="D8" s="124"/>
      <c r="E8" s="124"/>
      <c r="F8" s="124"/>
      <c r="G8" s="126">
        <f t="shared" ca="1" si="1"/>
        <v>45973.96150046296</v>
      </c>
      <c r="H8" s="125"/>
      <c r="I8" s="124" t="str">
        <f>IFERROR(VLOOKUP(#REF!,DB!A:F,6,0),"")</f>
        <v/>
      </c>
      <c r="J8" s="124" t="str">
        <f>IFERROR(VLOOKUP(#REF!,DB!A:G,7,0),"")</f>
        <v/>
      </c>
      <c r="K8" s="124"/>
      <c r="L8" s="124" t="str">
        <f>IFERROR(VLOOKUP(#REF!,DB!A:I,9,0),"")</f>
        <v/>
      </c>
    </row>
    <row r="9" spans="1:13">
      <c r="A9" s="124"/>
      <c r="B9" s="124" t="str">
        <f>IFERROR(VLOOKUP(D9,DB!A:K,11,0),"")</f>
        <v/>
      </c>
      <c r="C9" s="124"/>
      <c r="D9" s="124"/>
      <c r="E9" s="124"/>
      <c r="F9" s="124"/>
      <c r="G9" s="126">
        <f t="shared" ca="1" si="1"/>
        <v>45973.96150046296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45973.96150046296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45973.96150046296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45973.96150046296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45973.96150046296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45973.96150046296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45973.96150046296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45973.96150046296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ref="G17:G80" ca="1" si="2">IFERROR(NOW()-F17,"")</f>
        <v>45973.96150046296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45973.96150046296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45973.96150046296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45973.96150046296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45973.96150046296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45973.96150046296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45973.96150046296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45973.96150046296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45973.96150046296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45973.96150046296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45973.96150046296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45973.96150046296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45973.96150046296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45973.96150046296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45973.96150046296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45973.96150046296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45973.96150046296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45973.96150046296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45973.96150046296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45973.96150046296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45973.96150046296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45973.96150046296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45973.96150046296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45973.96150046296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45973.96150046296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45973.96150046296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45973.96150046296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45973.96150046296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45973.96150046296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45973.96150046296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45973.96150046296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45973.96150046296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45973.96150046296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45973.96150046296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45973.96150046296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45973.96150046296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45973.96150046296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45973.96150046296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45973.96150046296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45973.96150046296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45973.96150046296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45973.96150046296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45973.96150046296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45973.96150046296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45973.96150046296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45973.96150046296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45973.96150046296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45973.96150046296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45973.96150046296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45973.96150046296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45973.96150046296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45973.96150046296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45973.96150046296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45973.96150046296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45973.96150046296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45973.96150046296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45973.96150046296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45973.96150046296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45973.96150046296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45973.96150046296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45973.96150046296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45973.96150046296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45973.96150046296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45973.96150046296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ref="G81:G144" ca="1" si="3">IFERROR(NOW()-F81,"")</f>
        <v>45973.96150046296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45973.96150046296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45973.96150046296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45973.96150046296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45973.96150046296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45973.96150046296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45973.96150046296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45973.96150046296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45973.96150046296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45973.96150046296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45973.96150046296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45973.96150046296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45973.96150046296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45973.96150046296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45973.96150046296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45973.96150046296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45973.96150046296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45973.96150046296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45973.96150046296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45973.96150046296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45973.96150046296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45973.96150046296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45973.96150046296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45973.96150046296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45973.96150046296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45973.96150046296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45973.96150046296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45973.96150046296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45973.96150046296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45973.96150046296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45973.96150046296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45973.96150046296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45973.96150046296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45973.96150046296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45973.96150046296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45973.96150046296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45973.96150046296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45973.96150046296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45973.96150046296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45973.96150046296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45973.96150046296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45973.96150046296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45973.96150046296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45973.96150046296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45973.96150046296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45973.96150046296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45973.96150046296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45973.96150046296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45973.96150046296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45973.96150046296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45973.96150046296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45973.96150046296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45973.96150046296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45973.96150046296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45973.96150046296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45973.96150046296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45973.96150046296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45973.96150046296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45973.96150046296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45973.96150046296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45973.96150046296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45973.96150046296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45973.96150046296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45973.96150046296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ref="G145:G208" ca="1" si="4">IFERROR(NOW()-F145,"")</f>
        <v>45973.96150046296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45973.96150046296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45973.96150046296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45973.96150046296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45973.96150046296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45973.96150046296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45973.96150046296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45973.96150046296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45973.96150046296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45973.96150046296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45973.96150046296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45973.96150046296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45973.96150046296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45973.96150046296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45973.96150046296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45973.96150046296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45973.96150046296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45973.96150046296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45973.96150046296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45973.96150046296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45973.96150046296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45973.96150046296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45973.96150046296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45973.96150046296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45973.96150046296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45973.96150046296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45973.96150046296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45973.96150046296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45973.96150046296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45973.96150046296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45973.96150046296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45973.96150046296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45973.96150046296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45973.96150046296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45973.96150046296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45973.96150046296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45973.96150046296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45973.96150046296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45973.96150046296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45973.96150046296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45973.96150046296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45973.96150046296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45973.96150046296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45973.96150046296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45973.96150046296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45973.96150046296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45973.96150046296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45973.96150046296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45973.96150046296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45973.96150046296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45973.96150046296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45973.96150046296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45973.96150046296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45973.96150046296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45973.96150046296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45973.96150046296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45973.96150046296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45973.96150046296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45973.96150046296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45973.96150046296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45973.96150046296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45973.96150046296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45973.96150046296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45973.96150046296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ref="G209:G272" ca="1" si="5">IFERROR(NOW()-F209,"")</f>
        <v>45973.96150046296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45973.96150046296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45973.96150046296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45973.96150046296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45973.96150046296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45973.96150046296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45973.96150046296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45973.96150046296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45973.96150046296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45973.96150046296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45973.96150046296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45973.96150046296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45973.96150046296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45973.96150046296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45973.96150046296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45973.96150046296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45973.96150046296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45973.96150046296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45973.96150046296</v>
      </c>
      <c r="H227" s="124"/>
      <c r="I227" s="124" t="str">
        <f>IFERROR(VLOOKUP(D227,DB!A:F,6,0),"")</f>
        <v/>
      </c>
      <c r="J227" s="124" t="str">
        <f>IFERROR(VLOOKUP(D227,DB!A:G,7,0),"")</f>
        <v/>
      </c>
      <c r="K227" s="124"/>
      <c r="L227" s="124" t="str">
        <f>IFERROR(VLOOKUP(D227,DB!A:I,9,0),"")</f>
        <v/>
      </c>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sheetData>
  <dataValidations count="2">
    <dataValidation allowBlank="1" showInputMessage="1" showErrorMessage="1" sqref="E1" xr:uid="{920C6338-E771-4DAE-8C89-92A9093EA4DE}"/>
    <dataValidation type="list" allowBlank="1" showInputMessage="1" showErrorMessage="1" sqref="E2:E2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39119</v>
      </c>
      <c r="B2" s="141" t="str">
        <f>IFERROR(VLOOKUP(D2,DB!A:K,11,0),"")</f>
        <v>R6</v>
      </c>
      <c r="C2" s="142">
        <v>1</v>
      </c>
      <c r="D2" s="141" t="s">
        <v>30913</v>
      </c>
      <c r="E2" s="124" t="s">
        <v>39021</v>
      </c>
      <c r="F2" s="156">
        <v>45973.331250000003</v>
      </c>
      <c r="G2" s="105">
        <f t="shared" ref="G2:G48" ca="1" si="0">IFERROR(NOW()-F2,"-")</f>
        <v>0.63025046295661014</v>
      </c>
      <c r="H2" s="143">
        <v>45973.190428240741</v>
      </c>
      <c r="I2" s="141" t="str">
        <f>IFERROR(VLOOKUP(D2,DB!A:F,6,0),"")</f>
        <v>SCECO</v>
      </c>
      <c r="J2" s="141" t="str">
        <f>IFERROR(VLOOKUP(D2,DB!A:G,7,0),"")</f>
        <v>Good</v>
      </c>
      <c r="K2" s="144" t="s">
        <v>39120</v>
      </c>
      <c r="L2" s="145" t="str">
        <f>IFERROR(VLOOKUP(D2,DB!A:I,9,0),"")</f>
        <v>Latis</v>
      </c>
    </row>
    <row r="3" spans="1:16382" ht="31.5" customHeight="1">
      <c r="A3" s="140"/>
      <c r="B3" s="141" t="str">
        <f>IFERROR(VLOOKUP(D3,DB!A:K,11,0),"")</f>
        <v/>
      </c>
      <c r="C3" s="142"/>
      <c r="D3" s="141"/>
      <c r="E3" s="124"/>
      <c r="F3" s="143"/>
      <c r="G3" s="105">
        <f t="shared" ca="1" si="0"/>
        <v>45973.96150046296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45973.96150046296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45973.96150046296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45973.96150046296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45973.96150046296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45973.96150046296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45973.96150046296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45973.96150046296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45973.96150046296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45973.96150046296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45973.96150046296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45973.96150046296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45973.96150046296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45973.96150046296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45973.96150046296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45973.96150046296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45973.96150046296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45973.96150046296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45973.96150046296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45973.96150046296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45973.96150046296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45973.96150046296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45973.96150046296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45973.96150046296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45973.96150046296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45973.96150046296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45973.96150046296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45973.96150046296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45973.96150046296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45973.96150046296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45973.96150046296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45973.96150046296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45973.96150046296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45973.96150046296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45973.96150046296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45973.96150046296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45973.96150046296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45973.96150046296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45973.96150046296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45973.96150046296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45973.96150046296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45973.96150046296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45973.96150046296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45973.96150046296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45973.96150046296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45973.96150046296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45973.96150046296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45973.96150046296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45973.96150046296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45973.96150046296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45973.96150046296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45973.96150046296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45973.96150046296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45973.96150046296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45973.96150046296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45973.96150046296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45973.96150046296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45973.96150046296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45973.96150046296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45973.96150046296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45973.96150046296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45973.96150046296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45973.96150046296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45973.96150046296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45973.96150046296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45973.96150046296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45973.96150046296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45973.96150046296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45973.96150046296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45973.96150046296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45973.96150046296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45973.96150046296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45973.96150046296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45973.96150046296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45973.96150046296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45973.96150046296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45973.96150046296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45973.96150046296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45973.96150046296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45973.96150046296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45973.96150046296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45973.96150046296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45973.96150046296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45973.96150046296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45973.96150046296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45973.96150046296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45973.96150046296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45973.96150046296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45973.96150046296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45973.96150046296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45973.96150046296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45973.96150046296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45973.96150046296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45973.96150046296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45973.96150046296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45973.96150046296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45973.96150046296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45973.96150046296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45973.96150046296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45973.96150046296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45973.96150046296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45973.96150046296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45973.96150046296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45973.96150046296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45973.96150046296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45973.96150046296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45973.96150046296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45973.96150046296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45973.96150046296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45973.96150046296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45973.96150046296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45973.96150046296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45973.96150046296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45973.96150046296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45973.96150046296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45973.96150046296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45973.96150046296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45973.96150046296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45973.96150046296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45973.96150046296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45973.96150046296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45973.96150046296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45973.96150046296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45973.96150046296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45973.96150046296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45973.96150046296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45973.96150046296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45973.96150046296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45973.96150046296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45973.96150046296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45973.96150046296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45973.96150046296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45973.96150046296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45973.96150046296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45973.96150046296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45973.96150046296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45973.96150046296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45973.96150046296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45973.96150046296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45973.96150046296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45973.96150046296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45973.96150046296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45973.96150046296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45973.96150046296</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2025-11-12T20:05:32Z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