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692" documentId="13_ncr:1_{F6CB121F-512D-4AA6-A0C1-0FB36C537598}" xr6:coauthVersionLast="47" xr6:coauthVersionMax="47" xr10:uidLastSave="{49955A2D-B15F-4AB7-BC09-B0E02B8473DA}"/>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c r="G3" i="3"/>
  <c r="G4" i="3"/>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G2" i="1"/>
  <c r="I2" i="1"/>
  <c r="B2" i="5"/>
  <c r="I2" i="5"/>
  <c r="J2" i="5"/>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alcChain>
</file>

<file path=xl/sharedStrings.xml><?xml version="1.0" encoding="utf-8"?>
<sst xmlns="http://schemas.openxmlformats.org/spreadsheetml/2006/main" count="180294" uniqueCount="39130">
  <si>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</si>
  <si>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</si>
  <si>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</si>
  <si>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</si>
  <si>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</si>
  <si>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</si>
  <si>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</si>
  <si>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</si>
  <si>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</si>
  <si>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</si>
  <si>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</si>
  <si>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</si>
  <si>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</si>
  <si>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</si>
  <si>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</si>
  <si>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</si>
  <si>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</si>
  <si>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</si>
  <si>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</si>
  <si>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</si>
  <si>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</si>
  <si>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</si>
  <si>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</si>
  <si>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</si>
  <si>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</si>
  <si>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</si>
  <si>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</si>
  <si>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</si>
  <si>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</si>
  <si>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</si>
  <si>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</si>
  <si>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</si>
  <si>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</si>
  <si>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</si>
  <si>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</si>
  <si>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</si>
  <si>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</si>
  <si>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</si>
  <si>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</si>
  <si>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</si>
  <si>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</si>
  <si>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</si>
  <si>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</si>
  <si>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</si>
  <si>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</si>
  <si>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</si>
  <si>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</si>
  <si>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</si>
  <si>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</si>
  <si>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</si>
  <si>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</si>
  <si>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</si>
  <si>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</si>
  <si>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</si>
  <si>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</si>
  <si>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</si>
  <si>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</si>
  <si>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</si>
  <si>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</si>
  <si>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</si>
  <si>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</si>
  <si>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</si>
  <si>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</si>
  <si>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</si>
  <si>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</si>
  <si>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</si>
  <si>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</si>
  <si>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</si>
  <si>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</si>
  <si>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</si>
  <si>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</si>
  <si>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</si>
  <si>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</si>
  <si>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</si>
  <si>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</si>
  <si>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</si>
  <si>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</si>
  <si>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</si>
  <si>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</si>
  <si>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</si>
  <si>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</si>
  <si>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</si>
  <si>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</si>
  <si>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</si>
  <si>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</si>
  <si>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</si>
  <si>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</si>
  <si>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</si>
  <si>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</si>
  <si>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</si>
  <si>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</si>
  <si>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</si>
  <si>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</si>
  <si>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</si>
  <si>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</si>
  <si>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</si>
  <si>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</si>
  <si>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</si>
  <si>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</si>
  <si>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</si>
  <si>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</si>
  <si>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</si>
  <si>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</si>
  <si>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</si>
  <si>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</si>
  <si>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</si>
  <si>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</si>
  <si>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</si>
  <si>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</si>
  <si>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</si>
  <si>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</si>
  <si>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</si>
  <si>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</si>
  <si>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</si>
  <si>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</si>
  <si>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</si>
  <si>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</si>
  <si>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</si>
  <si>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</si>
  <si>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</si>
  <si>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</si>
  <si>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</si>
  <si>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</si>
  <si>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</si>
  <si>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</si>
  <si>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</si>
  <si>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</si>
  <si>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</si>
  <si>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</si>
  <si>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</si>
  <si>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</si>
  <si>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</si>
  <si>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</si>
  <si>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</si>
  <si>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</si>
  <si>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</si>
  <si>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</si>
  <si>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</si>
  <si>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</si>
  <si>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</si>
  <si>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</si>
  <si>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</si>
  <si>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</si>
  <si>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</si>
  <si>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</si>
  <si>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</si>
  <si>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</si>
  <si>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</si>
  <si>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</si>
  <si>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</si>
  <si>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</si>
  <si>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</si>
  <si>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</si>
  <si>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</si>
  <si>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</si>
  <si>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</si>
  <si>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</si>
  <si>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</si>
  <si>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</si>
  <si>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</si>
  <si>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</si>
  <si>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</si>
  <si>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</si>
  <si>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</si>
  <si>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</si>
  <si>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</si>
  <si>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</si>
  <si>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</si>
  <si>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</si>
  <si>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</si>
  <si>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</si>
  <si>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</si>
  <si>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</si>
  <si>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</si>
  <si>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</si>
  <si>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</si>
  <si>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</si>
  <si>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</si>
  <si>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</si>
  <si>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</si>
  <si>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</si>
  <si>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</si>
  <si>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</si>
  <si>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</si>
  <si>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</si>
  <si>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</si>
  <si>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</si>
  <si>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</si>
  <si>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</si>
  <si>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</si>
  <si>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</si>
  <si>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</si>
  <si>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</si>
  <si>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</si>
  <si>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</si>
  <si>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</si>
  <si>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</si>
  <si>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</si>
  <si>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</si>
  <si>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</si>
  <si>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</si>
  <si>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</si>
  <si>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</si>
  <si>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</si>
  <si>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</si>
  <si>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</si>
  <si>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</si>
  <si>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</si>
  <si>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</si>
  <si>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</si>
  <si>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</si>
  <si>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</si>
  <si>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</si>
  <si>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</si>
  <si>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</si>
  <si>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</si>
  <si>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</si>
  <si>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</si>
  <si>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</si>
  <si>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</si>
  <si>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</si>
  <si>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</si>
  <si>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</si>
  <si>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</si>
  <si>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</si>
  <si>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</si>
  <si>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</si>
  <si>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</si>
  <si>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</si>
  <si>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</si>
  <si>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</si>
  <si>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</si>
  <si>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</si>
  <si>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</si>
  <si>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</si>
  <si>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</si>
  <si>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</si>
  <si>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</si>
  <si>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</si>
  <si>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</si>
  <si>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</si>
  <si>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</si>
  <si>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</si>
  <si>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</si>
  <si>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</si>
  <si>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</si>
  <si>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</si>
  <si>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</si>
  <si>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</si>
  <si>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</si>
  <si>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</si>
  <si>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</si>
  <si>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</si>
  <si>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</si>
  <si>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</si>
  <si>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</si>
  <si>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</si>
  <si>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</si>
  <si>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</si>
  <si>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</si>
  <si>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</si>
  <si>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</si>
  <si>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</si>
  <si>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</si>
  <si>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</si>
  <si>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</si>
  <si>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</si>
  <si>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</si>
  <si>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</si>
  <si>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</si>
  <si>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</si>
  <si>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</si>
  <si>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</si>
  <si>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</si>
  <si>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</si>
  <si>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</si>
  <si>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</si>
  <si>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</si>
  <si>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</si>
  <si>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</si>
  <si>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</si>
  <si>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</si>
  <si>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</si>
  <si>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</si>
  <si>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</si>
  <si>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</si>
  <si>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</si>
  <si>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</si>
  <si>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</si>
  <si>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</si>
  <si>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</si>
  <si>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</si>
  <si>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</si>
  <si>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</si>
  <si>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</si>
  <si>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</si>
  <si>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</si>
  <si>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</si>
  <si>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</si>
  <si>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</si>
  <si>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</si>
  <si>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</si>
  <si>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</si>
  <si>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</si>
  <si>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</si>
  <si>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</si>
  <si>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</si>
  <si>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</si>
  <si>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</si>
  <si>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</si>
  <si>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</si>
  <si>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</si>
  <si>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</si>
  <si>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</si>
  <si>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</si>
  <si>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</si>
  <si>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</si>
  <si>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</si>
  <si>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</si>
  <si>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</si>
  <si>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</si>
  <si>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</si>
  <si>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</si>
  <si>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</si>
  <si>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</si>
  <si>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</si>
  <si>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</si>
  <si>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</si>
  <si>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</si>
  <si>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</si>
  <si>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</si>
  <si>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</si>
  <si>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</si>
  <si>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</si>
  <si>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</si>
  <si>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</si>
  <si>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</si>
  <si>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</si>
  <si>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</si>
  <si>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</si>
  <si>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</si>
  <si>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</si>
  <si>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</si>
  <si>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</si>
  <si>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</si>
  <si>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</si>
  <si>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</si>
  <si>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</si>
  <si>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</si>
  <si>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</si>
  <si>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</si>
  <si>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</si>
  <si>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</si>
  <si>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</si>
  <si>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</si>
  <si>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</si>
  <si>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</si>
  <si>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</si>
  <si>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</si>
  <si>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</si>
  <si>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</si>
  <si>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</si>
  <si>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</si>
  <si>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</si>
  <si>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</si>
  <si>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</si>
  <si>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</si>
  <si>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</si>
  <si>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</si>
  <si>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</si>
  <si>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</si>
  <si>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</si>
  <si>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</si>
  <si>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</si>
  <si>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</si>
  <si>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</si>
  <si>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</si>
  <si>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</si>
  <si>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</si>
  <si>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</si>
  <si>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</si>
  <si>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</si>
  <si>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</si>
  <si>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</si>
  <si>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</si>
  <si>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</si>
  <si>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</si>
  <si>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</si>
  <si>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</si>
  <si>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</si>
  <si>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</si>
  <si>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</si>
  <si>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</si>
  <si>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</si>
  <si>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</si>
  <si>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</si>
  <si>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</si>
  <si>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</si>
  <si>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</si>
  <si>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</si>
  <si>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</si>
  <si>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</si>
  <si>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</si>
  <si>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</si>
  <si>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</si>
  <si>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</si>
  <si>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</si>
  <si>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</si>
  <si>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</si>
  <si>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</si>
  <si>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</si>
  <si>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</si>
  <si>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</si>
  <si>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</si>
  <si>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</si>
  <si>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</si>
  <si>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</si>
  <si>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</si>
  <si>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</si>
  <si>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</si>
  <si>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</si>
  <si>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</si>
  <si>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</si>
  <si>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</si>
  <si>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</si>
  <si>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</si>
  <si>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</si>
  <si>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</si>
  <si>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</si>
  <si>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</si>
  <si>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</si>
  <si>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</si>
  <si>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</si>
  <si>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</si>
  <si>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</si>
  <si>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</si>
  <si>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</si>
  <si>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</si>
  <si>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</si>
  <si>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</si>
  <si>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</si>
  <si>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</si>
  <si>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</si>
  <si>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</si>
  <si>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</si>
  <si>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</si>
  <si>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</si>
  <si>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</si>
  <si>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</si>
  <si>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</si>
  <si>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</si>
  <si>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</si>
  <si>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</si>
  <si>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</si>
  <si>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</si>
  <si>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</si>
  <si>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</si>
  <si>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</si>
  <si>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</si>
  <si>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</si>
  <si>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</si>
  <si>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</si>
  <si>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</si>
  <si>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</si>
  <si>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</si>
  <si>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</si>
  <si>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</si>
  <si>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</si>
  <si>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</si>
  <si>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</si>
  <si>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</si>
  <si>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</si>
  <si>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</si>
  <si>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</si>
  <si>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</si>
  <si>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</si>
  <si>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</si>
  <si>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</si>
  <si>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</si>
  <si>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</si>
  <si>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</si>
  <si>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</si>
  <si>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</si>
  <si>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</si>
  <si>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</si>
  <si>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</si>
  <si>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</si>
  <si>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</si>
  <si>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</si>
  <si>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</si>
  <si>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</si>
  <si>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</si>
  <si>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</si>
  <si>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</si>
  <si>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</si>
  <si>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</si>
  <si>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</si>
  <si>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</si>
  <si>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</si>
  <si>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</si>
  <si>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</si>
  <si>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</si>
  <si>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</si>
  <si>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</si>
  <si>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</si>
  <si>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</si>
  <si>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</si>
  <si>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</si>
  <si>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</si>
  <si>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</si>
  <si>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</si>
  <si>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</si>
  <si>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</si>
  <si>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</si>
  <si>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</si>
  <si>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</si>
  <si>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</si>
  <si>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</si>
  <si>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</si>
  <si>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</si>
  <si>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</si>
  <si>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</si>
  <si>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</si>
  <si>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</si>
  <si>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</si>
  <si>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</si>
  <si>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</si>
  <si>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</si>
  <si>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</si>
  <si>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</si>
  <si>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</si>
  <si>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</si>
  <si>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</si>
  <si>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</si>
  <si>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</si>
  <si>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</si>
  <si>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</si>
  <si>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</si>
  <si>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</si>
  <si>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</si>
  <si>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</si>
  <si>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</si>
  <si>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</si>
  <si>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</si>
  <si>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</si>
  <si>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</si>
  <si>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</si>
  <si>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</si>
  <si>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</si>
  <si>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</si>
  <si>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</si>
  <si>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</si>
  <si>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</si>
  <si>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</si>
  <si>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</si>
  <si>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</si>
  <si>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</si>
  <si>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</si>
  <si>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</si>
  <si>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</si>
  <si>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</si>
  <si>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</si>
  <si>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</si>
  <si>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</si>
  <si>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</si>
  <si>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</si>
  <si>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</si>
  <si>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</si>
  <si>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</si>
  <si>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</si>
  <si>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</si>
  <si>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</si>
  <si>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</si>
  <si>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</si>
  <si>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</si>
  <si>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</si>
  <si>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</si>
  <si>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</si>
  <si>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</si>
  <si>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</si>
  <si>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</si>
  <si>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</si>
  <si>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</si>
  <si>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</si>
  <si>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</si>
  <si>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</si>
  <si>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</si>
  <si>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</si>
  <si>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</si>
  <si>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</si>
  <si>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</si>
  <si>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</si>
  <si>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</si>
  <si>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</si>
  <si>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</si>
  <si>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</si>
  <si>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</si>
  <si>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</si>
  <si>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</si>
  <si>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</si>
  <si>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</si>
  <si>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</si>
  <si>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</si>
  <si>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</si>
  <si>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</si>
  <si>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</si>
  <si>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</si>
  <si>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</si>
  <si>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</si>
  <si>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</si>
  <si>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</si>
  <si>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</si>
  <si>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</si>
  <si>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</si>
  <si>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</si>
  <si>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</si>
  <si>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</si>
  <si>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</si>
  <si>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</si>
  <si>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</si>
  <si>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</si>
  <si>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</si>
  <si>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</si>
  <si>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</si>
  <si>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</si>
  <si>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</si>
  <si>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</si>
  <si>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</si>
  <si>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</si>
  <si>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</si>
  <si>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</si>
  <si>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</si>
  <si>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</si>
  <si>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</si>
  <si>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</si>
  <si>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</si>
  <si>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</si>
  <si>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</si>
  <si>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</si>
  <si>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</si>
  <si>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</si>
  <si>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</si>
  <si>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</si>
  <si>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</si>
  <si>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</si>
  <si>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</si>
  <si>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</si>
  <si>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</si>
  <si>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</si>
  <si>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</si>
  <si>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</si>
  <si>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</si>
  <si>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</si>
  <si>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</si>
  <si>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</si>
  <si>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</si>
  <si>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</si>
  <si>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</si>
  <si>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</si>
  <si>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</si>
  <si>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</si>
  <si>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</si>
  <si>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</si>
  <si>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</si>
  <si>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</si>
  <si>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</si>
  <si>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</si>
  <si>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</si>
  <si>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</si>
  <si>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</si>
  <si>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</si>
  <si>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</si>
  <si>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</si>
  <si>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</si>
  <si>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</si>
  <si>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</si>
  <si>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</si>
  <si>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</si>
  <si>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</si>
  <si>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</si>
  <si>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</si>
  <si>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</si>
  <si>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</si>
  <si>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</si>
  <si>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</si>
  <si>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</si>
  <si>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</si>
  <si>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</si>
  <si>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</si>
  <si>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</si>
  <si>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</si>
  <si>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</si>
  <si>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</si>
  <si>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</si>
  <si>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</si>
  <si>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</si>
  <si>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</si>
  <si>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</si>
  <si>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</si>
  <si>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</si>
  <si>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</si>
  <si>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</si>
  <si>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</si>
  <si>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</si>
  <si>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</si>
  <si>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</si>
  <si>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</si>
  <si>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</si>
  <si>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</si>
  <si>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</si>
  <si>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</si>
  <si>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</si>
  <si>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</si>
  <si>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</si>
  <si>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</si>
  <si>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</si>
  <si>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</si>
  <si>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</si>
  <si>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</si>
  <si>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</si>
  <si>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</si>
  <si>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</si>
  <si>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</si>
  <si>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</si>
  <si>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</si>
  <si>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</si>
  <si>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</si>
  <si>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</si>
  <si>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</si>
  <si>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</si>
  <si>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</si>
  <si>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</si>
  <si>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</si>
  <si>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</si>
  <si>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</si>
  <si>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</si>
  <si>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</si>
  <si>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</si>
  <si>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</si>
  <si>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</si>
  <si>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</si>
  <si>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</si>
  <si>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</si>
  <si>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</si>
  <si>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</si>
  <si>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</si>
  <si>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</si>
  <si>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</si>
  <si>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</si>
  <si>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</si>
  <si>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</si>
  <si>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</si>
  <si>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</si>
  <si>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</si>
  <si>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</si>
  <si>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</si>
  <si>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</si>
  <si>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</si>
  <si>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</si>
  <si>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</si>
  <si>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</si>
  <si>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</si>
  <si>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</si>
  <si>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</si>
  <si>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</si>
  <si>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</si>
  <si>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</si>
  <si>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</si>
  <si>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</si>
  <si>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</si>
  <si>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</si>
  <si>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</si>
  <si>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</si>
  <si>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</si>
  <si>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</si>
  <si>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</si>
  <si>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</si>
  <si>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</si>
  <si>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</si>
  <si>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</si>
  <si>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</si>
  <si>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</si>
  <si>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</si>
  <si>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</si>
  <si>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</si>
  <si>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</si>
  <si>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</si>
  <si>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</si>
  <si>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</si>
  <si>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</si>
  <si>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</si>
  <si>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</si>
  <si>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</si>
  <si>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</si>
  <si>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</si>
  <si>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</si>
  <si>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</si>
  <si>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</si>
  <si>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</si>
  <si>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</si>
  <si>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</si>
  <si>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</si>
  <si>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</si>
  <si>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</si>
  <si>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</si>
  <si>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</si>
  <si>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</si>
  <si>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</si>
  <si>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</si>
  <si>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</si>
  <si>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</si>
  <si>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</si>
  <si>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</si>
  <si>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</si>
  <si>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</si>
  <si>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</si>
  <si>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</si>
  <si>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</si>
  <si>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</si>
  <si>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</si>
  <si>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</si>
  <si>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</si>
  <si>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</si>
  <si>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</si>
  <si>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</si>
  <si>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</si>
  <si>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</si>
  <si>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</si>
  <si>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</si>
  <si>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</si>
  <si>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</si>
  <si>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</si>
  <si>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</si>
  <si>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</si>
  <si>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</si>
  <si>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</si>
  <si>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</si>
  <si>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</si>
  <si>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</si>
  <si>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</si>
  <si>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</si>
  <si>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</si>
  <si>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</si>
  <si>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</si>
  <si>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</si>
  <si>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</si>
  <si>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</si>
  <si>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</si>
  <si>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</si>
  <si>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</si>
  <si>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</si>
  <si>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</si>
  <si>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</si>
  <si>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</si>
  <si>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</si>
  <si>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</si>
  <si>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</si>
  <si>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</si>
  <si>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</si>
  <si>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</si>
  <si>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</si>
  <si>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</si>
  <si>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</si>
  <si>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</si>
  <si>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</si>
  <si>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</si>
  <si>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</si>
  <si>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</si>
  <si>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</si>
  <si>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</si>
  <si>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</si>
  <si>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</si>
  <si>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</si>
  <si>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</si>
  <si>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</si>
  <si>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</si>
  <si>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</si>
  <si>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</si>
  <si>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</si>
  <si>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</si>
  <si>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</si>
  <si>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</si>
  <si>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</si>
  <si>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</si>
  <si>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</si>
  <si>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</si>
  <si>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</si>
  <si>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</si>
  <si>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</si>
  <si>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</si>
  <si>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</si>
  <si>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</si>
  <si>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</si>
  <si>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</si>
  <si>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</si>
  <si>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</si>
  <si>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</si>
  <si>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</si>
  <si>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</si>
  <si>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</si>
  <si>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</si>
  <si>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</si>
  <si>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</si>
  <si>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</si>
  <si>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</si>
  <si>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</si>
  <si>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</si>
  <si>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</si>
  <si>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</si>
  <si>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</si>
  <si>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</si>
  <si>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</si>
  <si>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</si>
  <si>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</si>
  <si>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</si>
  <si>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</si>
  <si>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</si>
  <si>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</si>
  <si>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</si>
  <si>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</si>
  <si>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</si>
  <si>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</si>
  <si>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</si>
  <si>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</si>
  <si>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</si>
  <si>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</si>
  <si>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</si>
  <si>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</si>
  <si>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</si>
  <si>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</si>
  <si>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</si>
  <si>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</si>
  <si>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</si>
  <si>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</si>
  <si>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</si>
  <si>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</si>
  <si>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</si>
  <si>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</si>
  <si>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</si>
  <si>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</si>
  <si>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</si>
  <si>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</si>
  <si>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</si>
  <si>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</si>
  <si>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</si>
  <si>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</si>
  <si>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</si>
  <si>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</si>
  <si>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</si>
  <si>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</si>
  <si>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</si>
  <si>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</si>
  <si>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</si>
  <si>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</si>
  <si>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</si>
  <si>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</si>
  <si>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</si>
  <si>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</si>
  <si>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</si>
  <si>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</si>
  <si>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</si>
  <si>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</si>
  <si>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</si>
  <si>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</si>
  <si>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</si>
  <si>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</si>
  <si>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</si>
  <si>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</si>
  <si>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</si>
  <si>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</si>
  <si>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</si>
  <si>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</si>
  <si>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</si>
  <si>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</si>
  <si>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</si>
  <si>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</si>
  <si>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</si>
  <si>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</si>
  <si>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</si>
  <si>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</si>
  <si>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</si>
  <si>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</si>
  <si>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</si>
  <si>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</si>
  <si>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</si>
  <si>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</si>
  <si>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</si>
  <si>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</si>
  <si>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</si>
  <si>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</si>
  <si>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</si>
  <si>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</si>
  <si>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</si>
  <si>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</si>
  <si>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</si>
  <si>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</si>
  <si>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</si>
  <si>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</si>
  <si>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</si>
  <si>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</si>
  <si>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</si>
  <si>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</si>
  <si>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</si>
  <si>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</si>
  <si>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</si>
  <si>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</si>
  <si>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</si>
  <si>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</si>
  <si>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</si>
  <si>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</si>
  <si>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</si>
  <si>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</si>
  <si>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</si>
  <si>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</si>
  <si>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</si>
  <si>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</si>
  <si>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</si>
  <si>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</si>
  <si>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</si>
  <si>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</si>
  <si>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</si>
  <si>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</si>
  <si>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</si>
  <si>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</si>
  <si>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</si>
  <si>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</si>
  <si>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</si>
  <si>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</si>
  <si>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</si>
  <si>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</si>
  <si>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</si>
  <si>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</si>
  <si>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</si>
  <si>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</si>
  <si>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</si>
  <si>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</si>
  <si>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</si>
  <si>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</si>
  <si>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</si>
  <si>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</si>
  <si>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</si>
  <si>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</si>
  <si>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</si>
  <si>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</si>
  <si>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</si>
  <si>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</si>
  <si>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</si>
  <si>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</si>
  <si>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</si>
  <si>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</si>
  <si>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</si>
  <si>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</si>
  <si>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</si>
  <si>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</si>
  <si>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</si>
  <si>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</si>
  <si>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</si>
  <si>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</si>
  <si>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</si>
  <si>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</si>
  <si>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</si>
  <si>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</si>
  <si>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</si>
  <si>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</si>
  <si>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</si>
  <si>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</si>
  <si>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</si>
  <si>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</si>
  <si>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</si>
  <si>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</si>
  <si>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</si>
  <si>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</si>
  <si>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</si>
  <si>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</si>
  <si>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</si>
  <si>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</si>
  <si>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</si>
  <si>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</si>
  <si>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</si>
  <si>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</si>
  <si>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</si>
  <si>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</si>
  <si>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</si>
  <si>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</si>
  <si>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</si>
  <si>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</si>
  <si>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</si>
  <si>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</si>
  <si>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</si>
  <si>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</si>
  <si>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</si>
  <si>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</si>
  <si>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</si>
  <si>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</si>
  <si>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</si>
  <si>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</si>
  <si>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</si>
  <si>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</si>
  <si>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</si>
  <si>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</si>
  <si>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</si>
  <si>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</si>
  <si>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</si>
  <si>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</si>
  <si>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</si>
  <si>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</si>
  <si>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</si>
  <si>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</si>
  <si>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</si>
  <si>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</si>
  <si>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</si>
  <si>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</si>
  <si>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</si>
  <si>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</si>
  <si>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</si>
  <si>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</si>
  <si>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</si>
  <si>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</si>
  <si>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</si>
  <si>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</si>
  <si>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</si>
  <si>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</si>
  <si>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</si>
  <si>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</si>
  <si>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</si>
  <si>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</si>
  <si>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</si>
  <si>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</si>
  <si>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</si>
  <si>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</si>
  <si>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</si>
  <si>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</si>
  <si>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</si>
  <si>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</si>
  <si>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</si>
  <si>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</si>
  <si>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</si>
  <si>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</si>
  <si>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</si>
  <si>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</si>
  <si>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</si>
  <si>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</si>
  <si>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</si>
  <si>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</si>
  <si>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</si>
  <si>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</si>
  <si>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</si>
  <si>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</si>
  <si>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</si>
  <si>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</si>
  <si>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</si>
  <si>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</si>
  <si>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</si>
  <si>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</si>
  <si>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</si>
  <si>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</si>
  <si>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</si>
  <si>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</si>
  <si>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</si>
  <si>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</si>
  <si>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</si>
  <si>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</si>
  <si>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</si>
  <si>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</si>
  <si>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</si>
  <si>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</si>
  <si>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</si>
  <si>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</si>
  <si>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</si>
  <si>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</si>
  <si>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</si>
  <si>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</si>
  <si>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</si>
  <si>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</si>
  <si>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</si>
  <si>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</si>
  <si>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</si>
  <si>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</si>
  <si>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</si>
  <si>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</si>
  <si>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</si>
  <si>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</si>
  <si>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</si>
  <si>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</si>
  <si>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</si>
  <si>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</si>
  <si>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</si>
  <si>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</si>
  <si>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</si>
  <si>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</si>
  <si>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</si>
  <si>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</si>
  <si>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</si>
  <si>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</si>
  <si>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</si>
  <si>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</si>
  <si>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</si>
  <si>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</si>
  <si>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</si>
  <si>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</si>
  <si>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</si>
  <si>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</si>
  <si>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</si>
  <si>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</si>
  <si>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</si>
  <si>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</si>
  <si>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</si>
  <si>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</si>
  <si>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</si>
  <si>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</si>
  <si>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</si>
  <si>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</si>
  <si>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</si>
  <si>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</si>
  <si>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</si>
  <si>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</si>
  <si>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</si>
  <si>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</si>
  <si>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</si>
  <si>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</si>
  <si>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</si>
  <si>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</si>
  <si>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</si>
  <si>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</si>
  <si>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</si>
  <si>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</si>
  <si>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</si>
  <si>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</si>
  <si>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</si>
  <si>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</si>
  <si>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</si>
  <si>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</si>
  <si>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</si>
  <si>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</si>
  <si>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</si>
  <si>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</si>
  <si>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</si>
  <si>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</si>
  <si>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</si>
  <si>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</si>
  <si>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</si>
  <si>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</si>
  <si>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</si>
  <si>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</si>
  <si>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</si>
  <si>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</si>
  <si>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</si>
  <si>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</si>
  <si>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</si>
  <si>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</si>
  <si>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</si>
  <si>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</si>
  <si>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</si>
  <si>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</si>
  <si>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</si>
  <si>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</si>
  <si>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</si>
  <si>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</si>
  <si>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</si>
  <si>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</si>
  <si>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</si>
  <si>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</si>
  <si>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</si>
  <si>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</si>
  <si>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</si>
  <si>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</si>
  <si>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</si>
  <si>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</si>
  <si>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</si>
  <si>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</si>
  <si>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</si>
  <si>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</si>
  <si>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</si>
  <si>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</si>
  <si>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</si>
  <si>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</si>
  <si>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</si>
  <si>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</si>
  <si>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</si>
  <si>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</si>
  <si>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</si>
  <si>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</si>
  <si>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</si>
  <si>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</si>
  <si>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</si>
  <si>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</si>
  <si>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</si>
  <si>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</si>
  <si>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</si>
  <si>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</si>
  <si>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</si>
  <si>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</si>
  <si>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</si>
  <si>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</si>
  <si>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</si>
  <si>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</si>
  <si>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</si>
  <si>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</si>
  <si>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</si>
  <si>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</si>
  <si>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</si>
  <si>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</si>
  <si>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</si>
  <si>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</si>
  <si>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</si>
  <si>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</si>
  <si>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</si>
  <si>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</si>
  <si>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</si>
  <si>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</si>
  <si>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</si>
  <si>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</si>
  <si>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</si>
  <si>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</si>
  <si>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</si>
  <si>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</si>
  <si>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</si>
  <si>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</si>
  <si>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</si>
  <si>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</si>
  <si>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</si>
  <si>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</si>
  <si>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</si>
  <si>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</si>
  <si>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</si>
  <si>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</si>
  <si>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</si>
  <si>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</si>
  <si>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</si>
  <si>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</si>
  <si>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</si>
  <si>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</si>
  <si>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</si>
  <si>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</si>
  <si>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</si>
  <si>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</si>
  <si>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</si>
  <si>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</si>
  <si>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</si>
  <si>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</si>
  <si>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</si>
  <si>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</si>
  <si>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</si>
  <si>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</si>
  <si>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</si>
  <si>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</si>
  <si>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</si>
  <si>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</si>
  <si>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</si>
  <si>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</si>
  <si>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</si>
  <si>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</si>
  <si>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</si>
  <si>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</si>
  <si>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</si>
  <si>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</si>
  <si>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</si>
  <si>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</si>
  <si>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</si>
  <si>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</si>
  <si>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</si>
  <si>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</si>
  <si>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</si>
  <si>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</si>
  <si>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</si>
  <si>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</si>
  <si>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</si>
  <si>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</si>
  <si>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</si>
  <si>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</si>
  <si>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</si>
  <si>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</si>
  <si>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</si>
  <si>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</si>
  <si>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</si>
  <si>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</si>
  <si>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</si>
  <si>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</si>
  <si>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</si>
  <si>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</si>
  <si>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</si>
  <si>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</si>
  <si>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</si>
  <si>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</si>
  <si>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</si>
  <si>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</si>
  <si>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</si>
  <si>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</si>
  <si>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</si>
  <si>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</si>
  <si>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</si>
  <si>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</si>
  <si>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</si>
  <si>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</si>
  <si>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</si>
  <si>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</si>
  <si>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</si>
  <si>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</si>
  <si>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</si>
  <si>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</si>
  <si>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</si>
  <si>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</si>
  <si>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</si>
  <si>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</si>
  <si>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</si>
  <si>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</si>
  <si>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</si>
  <si>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</si>
  <si>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</si>
  <si>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</si>
  <si>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</si>
  <si>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</si>
  <si>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</si>
  <si>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</si>
  <si>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</si>
  <si>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</si>
  <si>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</si>
  <si>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</si>
  <si>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</si>
  <si>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</si>
  <si>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</si>
  <si>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</si>
  <si>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</si>
  <si>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</si>
  <si>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</si>
  <si>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</si>
  <si>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</si>
  <si>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</si>
  <si>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</si>
  <si>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</si>
  <si>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</si>
  <si>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</si>
  <si>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</si>
  <si>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</si>
  <si>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</si>
  <si>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</si>
  <si>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</si>
  <si>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</si>
  <si>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</si>
  <si>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</si>
  <si>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</si>
  <si>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</si>
  <si>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</si>
  <si>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</si>
  <si>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</si>
  <si>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</si>
  <si>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</si>
  <si>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</si>
  <si>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</si>
  <si>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</si>
  <si>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</si>
  <si>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</si>
  <si>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</si>
  <si>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</si>
  <si>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</si>
  <si>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</si>
  <si>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</si>
  <si>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</si>
  <si>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</si>
  <si>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</si>
  <si>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</si>
  <si>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</si>
  <si>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</si>
  <si>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</si>
  <si>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</si>
  <si>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</si>
  <si>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</si>
  <si>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</si>
  <si>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</si>
  <si>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</si>
  <si>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</si>
  <si>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</si>
  <si>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</si>
  <si>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</si>
  <si>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</si>
  <si>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</si>
  <si>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</si>
  <si>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</si>
  <si>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</si>
  <si>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</si>
  <si>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</si>
  <si>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</si>
  <si>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</si>
  <si>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</si>
  <si>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</si>
  <si>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</si>
  <si>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</si>
  <si>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</si>
  <si>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</si>
  <si>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</si>
  <si>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</si>
  <si>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</si>
  <si>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</si>
  <si>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</si>
  <si>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</si>
  <si>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</si>
  <si>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</si>
  <si>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</si>
  <si>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</si>
  <si>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</si>
  <si>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</si>
  <si>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</si>
  <si>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</si>
  <si>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</si>
  <si>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</si>
  <si>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</si>
  <si>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</si>
  <si>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</si>
  <si>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</si>
  <si>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</si>
  <si>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</si>
  <si>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</si>
  <si>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</si>
  <si>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</si>
  <si>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</si>
  <si>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</si>
  <si>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</si>
  <si>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</si>
  <si>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</si>
  <si>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</si>
  <si>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</si>
  <si>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</si>
  <si>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</si>
  <si>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</si>
  <si>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</si>
  <si>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</si>
  <si>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</si>
  <si>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</si>
  <si>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</si>
  <si>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</si>
  <si>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</si>
  <si>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</si>
  <si>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</si>
  <si>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</si>
  <si>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</si>
  <si>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</si>
  <si>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</si>
  <si>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</si>
  <si>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</si>
  <si>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</si>
  <si>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</si>
  <si>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</si>
  <si>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</si>
  <si>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</si>
  <si>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</si>
  <si>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</si>
  <si>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</si>
  <si>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</si>
  <si>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</si>
  <si>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</si>
  <si>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</si>
  <si>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</si>
  <si>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</si>
  <si>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</si>
  <si>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</si>
  <si>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</si>
  <si>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</si>
  <si>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</si>
  <si>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</si>
  <si>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</si>
  <si>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</si>
  <si>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</si>
  <si>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</si>
  <si>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</si>
  <si>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</si>
  <si>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</si>
  <si>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</si>
  <si>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</si>
  <si>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</si>
  <si>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</si>
  <si>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</si>
  <si>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</si>
  <si>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</si>
  <si>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</si>
  <si>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</si>
  <si>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</si>
  <si>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</si>
  <si>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</si>
  <si>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</si>
  <si>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</si>
  <si>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</si>
  <si>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</si>
  <si>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</si>
  <si>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</si>
  <si>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</si>
  <si>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</si>
  <si>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</si>
  <si>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</si>
  <si>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</si>
  <si>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</si>
  <si>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</si>
  <si>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</si>
  <si>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</si>
  <si>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</si>
  <si>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</si>
  <si>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</si>
  <si>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</si>
  <si>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</si>
  <si>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</si>
  <si>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</si>
  <si>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</si>
  <si>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</si>
  <si>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</si>
  <si>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</si>
  <si>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</si>
  <si>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</si>
  <si>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</si>
  <si>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</si>
  <si>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</si>
  <si>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</si>
  <si>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</si>
  <si>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</si>
  <si>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</si>
  <si>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</si>
  <si>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</si>
  <si>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</si>
  <si>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</si>
  <si>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</si>
  <si>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</si>
  <si>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</si>
  <si>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</si>
  <si>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</si>
  <si>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</si>
  <si>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</si>
  <si>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</si>
  <si>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</si>
  <si>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</si>
  <si>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</si>
  <si>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</si>
  <si>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</si>
  <si>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</si>
  <si>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</si>
  <si>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</si>
  <si>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</si>
  <si>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</si>
  <si>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</si>
  <si>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</si>
  <si>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</si>
  <si>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</si>
  <si>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</si>
  <si>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</si>
  <si>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</si>
  <si>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</si>
  <si>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</si>
  <si>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</si>
  <si>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</si>
  <si>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</si>
  <si>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</si>
  <si>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</si>
  <si>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</si>
  <si>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</si>
  <si>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</si>
  <si>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</si>
  <si>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</si>
  <si>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</si>
  <si>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</si>
  <si>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</si>
  <si>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</si>
  <si>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</si>
  <si>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</si>
  <si>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</si>
  <si>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</si>
  <si>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</si>
  <si>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</si>
  <si>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</si>
  <si>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</si>
  <si>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</si>
  <si>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</si>
  <si>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</si>
  <si>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</si>
  <si>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</si>
  <si>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</si>
  <si>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</si>
  <si>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</si>
  <si>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</si>
  <si>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</si>
  <si>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</si>
  <si>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</si>
  <si>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</si>
  <si>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</si>
  <si>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</si>
  <si>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</si>
  <si>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</si>
  <si>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</si>
  <si>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</si>
  <si>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</si>
  <si>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</si>
  <si>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</si>
  <si>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</si>
  <si>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</si>
  <si>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</si>
  <si>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</si>
  <si>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</si>
  <si>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</si>
  <si>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</si>
  <si>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</si>
  <si>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</si>
  <si>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</si>
  <si>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</si>
  <si>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</si>
  <si>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</si>
  <si>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</si>
  <si>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</si>
  <si>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</si>
  <si>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</si>
  <si>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</si>
  <si>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</si>
  <si>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</si>
  <si>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</si>
  <si>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</si>
  <si>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</si>
  <si>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</si>
  <si>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</si>
  <si>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</si>
  <si>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</si>
  <si>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</si>
  <si>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</si>
  <si>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</si>
  <si>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</si>
  <si>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</si>
  <si>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</si>
  <si>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</si>
  <si>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</si>
  <si>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</si>
  <si>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</si>
  <si>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</si>
  <si>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</si>
  <si>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</si>
  <si>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</si>
  <si>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</si>
  <si>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</si>
  <si>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</si>
  <si>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</si>
  <si>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</si>
  <si>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</si>
  <si>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</si>
  <si>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</si>
  <si>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</si>
  <si>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</si>
  <si>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</si>
  <si>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</si>
  <si>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</si>
  <si>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</si>
  <si>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</si>
  <si>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</si>
  <si>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</si>
  <si>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</si>
  <si>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</si>
  <si>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</si>
  <si>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</si>
  <si>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</si>
  <si>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</si>
  <si>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</si>
  <si>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</si>
  <si>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</si>
  <si>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</si>
  <si>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</si>
  <si>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</si>
  <si>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</si>
  <si>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</si>
  <si>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</si>
  <si>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</si>
  <si>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</si>
  <si>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</si>
  <si>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</si>
  <si>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</si>
  <si>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</si>
  <si>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</si>
  <si>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</si>
  <si>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</si>
  <si>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</si>
  <si>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</si>
  <si>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</si>
  <si>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</si>
  <si>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</si>
  <si>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</si>
  <si>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</si>
  <si>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</si>
  <si>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</si>
  <si>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</si>
  <si>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</si>
  <si>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</si>
  <si>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</si>
  <si>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</si>
  <si>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</si>
  <si>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</si>
  <si>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</si>
  <si>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</si>
  <si>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</si>
  <si>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</si>
  <si>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</si>
  <si>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</si>
  <si>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</si>
  <si>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</si>
  <si>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</si>
  <si>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</si>
  <si>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</si>
  <si>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</si>
  <si>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</si>
  <si>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</si>
  <si>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</si>
  <si>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</si>
  <si>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</si>
  <si>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</si>
  <si>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</si>
  <si>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</si>
  <si>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</si>
  <si>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</si>
  <si>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</si>
  <si>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</si>
  <si>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</si>
  <si>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</si>
  <si>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</si>
  <si>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</si>
  <si>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</si>
  <si>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</si>
  <si>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</si>
  <si>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</si>
  <si>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</si>
  <si>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</si>
  <si>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</si>
  <si>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</si>
  <si>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</si>
  <si>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</si>
  <si>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</si>
  <si>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</si>
  <si>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</si>
  <si>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</si>
  <si>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</si>
  <si>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</si>
  <si>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</si>
  <si>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</si>
  <si>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</si>
  <si>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</si>
  <si>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</si>
  <si>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</si>
  <si>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</si>
  <si>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</si>
  <si>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</si>
  <si>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</si>
  <si>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</si>
  <si>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</si>
  <si>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</si>
  <si>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</si>
  <si>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</si>
  <si>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</si>
  <si>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</si>
  <si>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</si>
  <si>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</si>
  <si>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</si>
  <si>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</si>
  <si>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</si>
  <si>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</si>
  <si>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</si>
  <si>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</si>
  <si>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</si>
  <si>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</si>
  <si>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</si>
  <si>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</si>
  <si>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</si>
  <si>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</si>
  <si>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</si>
  <si>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</si>
  <si>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</si>
  <si>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</si>
  <si>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</si>
  <si>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</si>
  <si>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</si>
  <si>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</si>
  <si>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</si>
  <si>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</si>
  <si>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</si>
  <si>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</si>
  <si>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</si>
  <si>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</si>
  <si>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</si>
  <si>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</si>
  <si>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</si>
  <si>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</si>
  <si>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</si>
  <si>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</si>
  <si>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</si>
  <si>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</si>
  <si>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</si>
  <si>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</si>
  <si>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</si>
  <si>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</si>
  <si>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</si>
  <si>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</si>
  <si>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</si>
  <si>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</si>
  <si>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</si>
  <si>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</si>
  <si>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</si>
  <si>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</si>
  <si>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</si>
  <si>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</si>
  <si>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</si>
  <si>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</si>
  <si>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</si>
  <si>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</si>
  <si>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</si>
  <si>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</si>
  <si>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</si>
  <si>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</si>
  <si>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</si>
  <si>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</si>
  <si>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</si>
  <si>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</si>
  <si>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</si>
  <si>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</si>
  <si>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</si>
  <si>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</si>
  <si>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</si>
  <si>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</si>
  <si>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</si>
  <si>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</si>
  <si>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</si>
  <si>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</si>
  <si>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</si>
  <si>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</si>
  <si>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</si>
  <si>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</si>
  <si>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</si>
  <si>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</si>
  <si>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</si>
  <si>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</si>
  <si>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</si>
  <si>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</si>
  <si>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</si>
  <si>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</si>
  <si>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</si>
  <si>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</si>
  <si>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</si>
  <si>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</si>
  <si>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</si>
  <si>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</si>
  <si>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</si>
  <si>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</si>
  <si>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</si>
  <si>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</si>
  <si>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</si>
  <si>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</si>
  <si>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</si>
  <si>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</si>
  <si>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</si>
  <si>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</si>
  <si>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</si>
  <si>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</si>
  <si>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</si>
  <si>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</si>
  <si>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</si>
  <si>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</si>
  <si>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</si>
  <si>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</si>
  <si>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</si>
  <si>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</si>
  <si>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</si>
  <si>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</si>
  <si>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</si>
  <si>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</si>
  <si>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</si>
  <si>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</si>
  <si>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</si>
  <si>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</si>
  <si>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</si>
  <si>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</si>
  <si>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</si>
  <si>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</si>
  <si>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</si>
  <si>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</si>
  <si>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</si>
  <si>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</si>
  <si>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</si>
  <si>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</si>
  <si>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</si>
  <si>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</si>
  <si>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</si>
  <si>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</si>
  <si>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</si>
  <si>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</si>
  <si>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</si>
  <si>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</si>
  <si>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</si>
  <si>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</si>
  <si>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</si>
  <si>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</si>
  <si>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</si>
  <si>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</si>
  <si>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</si>
  <si>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</si>
  <si>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</si>
  <si>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</si>
  <si>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</si>
  <si>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</si>
  <si>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</si>
  <si>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</si>
  <si>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</si>
  <si>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</si>
  <si>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</si>
  <si>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</si>
  <si>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</si>
  <si>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</si>
  <si>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</si>
  <si>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</si>
  <si>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</si>
  <si>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</si>
  <si>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</si>
  <si>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</si>
  <si>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</si>
  <si>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</si>
  <si>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</si>
  <si>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</si>
  <si>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</si>
  <si>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</si>
  <si>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</si>
  <si>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</si>
  <si>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</si>
  <si>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</si>
  <si>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</si>
  <si>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</si>
  <si>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</si>
  <si>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</si>
  <si>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</si>
  <si>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</si>
  <si>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</si>
  <si>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</si>
  <si>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</si>
  <si>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</si>
  <si>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</si>
  <si>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</si>
  <si>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</si>
  <si>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</si>
  <si>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</si>
  <si>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</si>
  <si>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</si>
  <si>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</si>
  <si>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</si>
  <si>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</si>
  <si>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</si>
  <si>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</si>
  <si>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</si>
  <si>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</si>
  <si>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</si>
  <si>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</si>
  <si>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</si>
  <si>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</si>
  <si>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</si>
  <si>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</si>
  <si>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</si>
  <si>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</si>
  <si>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</si>
  <si>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</si>
  <si>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</si>
  <si>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</si>
  <si>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</si>
  <si>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</si>
  <si>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</si>
  <si>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</si>
  <si>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</si>
  <si>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</si>
  <si>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</si>
  <si>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</si>
  <si>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</si>
  <si>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</si>
  <si>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</si>
  <si>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</si>
  <si>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</si>
  <si>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</si>
  <si>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</si>
  <si>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</si>
  <si>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</si>
  <si>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</si>
  <si>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</si>
  <si>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</si>
  <si>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</si>
  <si>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</si>
  <si>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</si>
  <si>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</si>
  <si>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</si>
  <si>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</si>
  <si>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</si>
  <si>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</si>
  <si>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</si>
  <si>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</si>
  <si>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</si>
  <si>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</si>
  <si>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</si>
  <si>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</si>
  <si>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</si>
  <si>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</si>
  <si>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</si>
  <si>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</si>
  <si>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</si>
  <si>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</si>
  <si>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</si>
  <si>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</si>
  <si>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</si>
  <si>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</si>
  <si>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</si>
  <si>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</si>
  <si>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</si>
  <si>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</si>
  <si>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</si>
  <si>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</si>
  <si>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</si>
  <si>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</si>
  <si>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</si>
  <si>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</si>
  <si>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</si>
  <si>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</si>
  <si>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</si>
  <si>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</si>
  <si>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</si>
  <si>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</si>
  <si>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</si>
  <si>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</si>
  <si>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</si>
  <si>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</si>
  <si>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</si>
  <si>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</si>
  <si>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</si>
  <si>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</si>
  <si>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</si>
  <si>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</si>
  <si>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</si>
  <si>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</si>
  <si>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</si>
  <si>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</si>
  <si>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</si>
  <si>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</si>
  <si>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</si>
  <si>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</si>
  <si>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</si>
  <si>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</si>
  <si>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</si>
  <si>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</si>
  <si>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</si>
  <si>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</si>
  <si>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</si>
  <si>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</si>
  <si>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</si>
  <si>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</si>
  <si>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</si>
  <si>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</si>
  <si>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</si>
  <si>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</si>
  <si>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</si>
  <si>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</si>
  <si>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</si>
  <si>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</si>
  <si>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</si>
  <si>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</si>
  <si>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</si>
  <si>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</si>
  <si>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</si>
  <si>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</si>
  <si>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</si>
  <si>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</si>
  <si>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</si>
  <si>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</si>
  <si>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</si>
  <si>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</si>
  <si>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</si>
  <si>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</si>
  <si>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</si>
  <si>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</si>
  <si>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</si>
  <si>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</si>
  <si>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</si>
  <si>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</si>
  <si>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</si>
  <si>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</si>
  <si>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</si>
  <si>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</si>
  <si>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</si>
  <si>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</si>
  <si>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</si>
  <si>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</si>
  <si>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</si>
  <si>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</si>
  <si>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</si>
  <si>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</si>
  <si>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</si>
  <si>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</si>
  <si>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</si>
  <si>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</si>
  <si>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</si>
  <si>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</si>
  <si>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</si>
  <si>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</si>
  <si>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</si>
  <si>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</si>
  <si>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</si>
  <si>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</si>
  <si>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</si>
  <si>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</si>
  <si>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</si>
  <si>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</si>
  <si>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</si>
  <si>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</si>
  <si>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</si>
  <si>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</si>
  <si>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</si>
  <si>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</si>
  <si>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</si>
  <si>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</si>
  <si>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</si>
  <si>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</si>
  <si>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</si>
  <si>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</si>
  <si>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</si>
  <si>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</si>
  <si>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</si>
  <si>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</si>
  <si>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</si>
  <si>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</si>
  <si>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</si>
  <si>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</si>
  <si>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</si>
  <si>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</si>
  <si>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</si>
  <si>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</si>
  <si>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</si>
  <si>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</si>
  <si>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</si>
  <si>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</si>
  <si>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</si>
  <si>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</si>
  <si>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</si>
  <si>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</si>
  <si>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</si>
  <si>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</si>
  <si>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</si>
  <si>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</si>
  <si>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</si>
  <si>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</si>
  <si>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</si>
  <si>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</si>
  <si>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</si>
  <si>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</si>
  <si>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</si>
  <si>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</si>
  <si>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</si>
  <si>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</si>
  <si>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</si>
  <si>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</si>
  <si>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</si>
  <si>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</si>
  <si>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</si>
  <si>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</si>
  <si>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</si>
  <si>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</si>
  <si>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</si>
  <si>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</si>
  <si>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</si>
  <si>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</si>
  <si>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</si>
  <si>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</si>
  <si>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</si>
  <si>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</si>
  <si>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</si>
  <si>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</si>
  <si>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</si>
  <si>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</si>
  <si>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</si>
  <si>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</si>
  <si>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</si>
  <si>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</si>
  <si>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</si>
  <si>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</si>
  <si>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</si>
  <si>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</si>
  <si>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</si>
  <si>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</si>
  <si>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</si>
  <si>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</si>
  <si>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</si>
  <si>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</si>
  <si>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</si>
  <si>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</si>
  <si>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</si>
  <si>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</si>
  <si>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</si>
  <si>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</si>
  <si>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</si>
  <si>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</si>
  <si>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</si>
  <si>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</si>
  <si>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</si>
  <si>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</si>
  <si>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</si>
  <si>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</si>
  <si>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</si>
  <si>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</si>
  <si>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</si>
  <si>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</si>
  <si>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</si>
  <si>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</si>
  <si>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</si>
  <si>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</si>
  <si>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</si>
  <si>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</si>
  <si>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</si>
  <si>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</si>
  <si>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</si>
  <si>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</si>
  <si>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</si>
  <si>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</si>
  <si>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</si>
  <si>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</si>
  <si>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</si>
  <si>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</si>
  <si>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</si>
  <si>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</si>
  <si>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</si>
  <si>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</si>
  <si>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</si>
  <si>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</si>
  <si>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</si>
  <si>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</si>
  <si>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</si>
  <si>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</si>
  <si>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</si>
  <si>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</si>
  <si>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</si>
  <si>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</si>
  <si>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</si>
  <si>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</si>
  <si>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</si>
  <si>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</si>
  <si>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</si>
  <si>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</si>
  <si>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</si>
  <si>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</si>
  <si>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</si>
  <si>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</si>
  <si>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</si>
  <si>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</si>
  <si>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</si>
  <si>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</si>
  <si>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</si>
  <si>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</si>
  <si>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</si>
  <si>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</si>
  <si>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</si>
  <si>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</si>
  <si>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</si>
  <si>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</si>
  <si>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</si>
  <si>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</si>
  <si>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</si>
  <si>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</si>
  <si>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</si>
  <si>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</si>
  <si>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</si>
  <si>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</si>
  <si>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</si>
  <si>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</si>
  <si>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</si>
  <si>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</si>
  <si>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</si>
  <si>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</si>
  <si>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</si>
  <si>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</si>
  <si>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</si>
  <si>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</si>
  <si>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</si>
  <si>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</si>
  <si>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</si>
  <si>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</si>
  <si>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</si>
  <si>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</si>
  <si>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</si>
  <si>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</si>
  <si>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</si>
  <si>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</si>
  <si>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</si>
  <si>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</si>
  <si>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</si>
  <si>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</si>
  <si>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</si>
  <si>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</si>
  <si>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</si>
  <si>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</si>
  <si>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</si>
  <si>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</si>
  <si>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</si>
  <si>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</si>
  <si>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</si>
  <si>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</si>
  <si>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</si>
  <si>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</si>
  <si>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</si>
  <si>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</si>
  <si>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</si>
  <si>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</si>
  <si>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</si>
  <si>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</si>
  <si>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</si>
  <si>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</si>
  <si>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</si>
  <si>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</si>
  <si>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</si>
  <si>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</si>
  <si>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</si>
  <si>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</si>
  <si>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</si>
  <si>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</si>
  <si>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</si>
  <si>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</si>
  <si>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</si>
  <si>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</si>
  <si>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</si>
  <si>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</si>
  <si>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</si>
  <si>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</si>
  <si>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</si>
  <si>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</si>
  <si>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</si>
  <si>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</si>
  <si>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</si>
  <si>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</si>
  <si>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</si>
  <si>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</si>
  <si>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</si>
  <si>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</si>
  <si>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</si>
  <si>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</si>
  <si>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</si>
  <si>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</si>
  <si>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</si>
  <si>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</si>
  <si>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</si>
  <si>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</si>
  <si>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</si>
  <si>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</si>
  <si>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</si>
  <si>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</si>
  <si>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</si>
  <si>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</si>
  <si>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</si>
  <si>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</si>
  <si>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</si>
  <si>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</si>
  <si>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</si>
  <si>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</si>
  <si>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</si>
  <si>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</si>
  <si>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</si>
  <si>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</si>
  <si>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</si>
  <si>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</si>
  <si>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</si>
  <si>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</si>
  <si>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</si>
  <si>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</si>
  <si>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</si>
  <si>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</si>
  <si>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</si>
  <si>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</si>
  <si>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</si>
  <si>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</si>
  <si>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</si>
  <si>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</si>
  <si>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</si>
  <si>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</si>
  <si>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</si>
  <si>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</si>
  <si>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</si>
  <si>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</si>
  <si>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</si>
  <si>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</si>
  <si>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</si>
  <si>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</si>
  <si>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</si>
  <si>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</si>
  <si>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</si>
  <si>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</si>
  <si>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</si>
  <si>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</si>
  <si>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</si>
  <si>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</si>
  <si>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</si>
  <si>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</si>
  <si>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</si>
  <si>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</si>
  <si>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</si>
  <si>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</si>
  <si>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</si>
  <si>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</si>
  <si>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</si>
  <si>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</si>
  <si>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</si>
  <si>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</si>
  <si>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</si>
  <si>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</si>
  <si>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</si>
  <si>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</si>
  <si>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</si>
  <si>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</si>
  <si>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</si>
  <si>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</si>
  <si>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</si>
  <si>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</si>
  <si>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</si>
  <si>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</si>
  <si>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</si>
  <si>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</si>
  <si>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</si>
  <si>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</si>
  <si>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</si>
  <si>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</si>
  <si>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</si>
  <si>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</si>
  <si>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</si>
  <si>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</si>
  <si>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</si>
  <si>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</si>
  <si>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</si>
  <si>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</si>
  <si>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</si>
  <si>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</si>
  <si>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</si>
  <si>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</si>
  <si>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</si>
  <si>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</si>
  <si>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</si>
  <si>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</si>
  <si>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</si>
  <si>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</si>
  <si>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</si>
  <si>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</si>
  <si>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</si>
  <si>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</si>
  <si>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</si>
  <si>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</si>
  <si>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</si>
  <si>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</si>
  <si>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</si>
  <si>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</si>
  <si>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</si>
  <si>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</si>
  <si>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</si>
  <si>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</si>
  <si>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</si>
  <si>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</si>
  <si>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</si>
  <si>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</si>
  <si>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</si>
  <si>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</si>
  <si>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</si>
  <si>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</si>
  <si>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</si>
  <si>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</si>
  <si>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</si>
  <si>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</si>
  <si>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</si>
  <si>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</si>
  <si>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</si>
  <si>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</si>
  <si>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</si>
  <si>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</si>
  <si>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</si>
  <si>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</si>
  <si>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</si>
  <si>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</si>
  <si>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</si>
  <si>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</si>
  <si>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</si>
  <si>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</si>
  <si>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</si>
  <si>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</si>
  <si>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</si>
  <si>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</si>
  <si>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</si>
  <si>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</si>
  <si>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</si>
  <si>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</si>
  <si>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</si>
  <si>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</si>
  <si>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</si>
  <si>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</si>
  <si>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</si>
  <si>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</si>
  <si>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</si>
  <si>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</si>
  <si>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</si>
  <si>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</si>
  <si>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</si>
  <si>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</si>
  <si>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</si>
  <si>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</si>
  <si>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</si>
  <si>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</si>
  <si>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</si>
  <si>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</si>
  <si>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</si>
  <si>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</si>
  <si>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</si>
  <si>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</si>
  <si>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</si>
  <si>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</si>
  <si>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</si>
  <si>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</si>
  <si>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</si>
  <si>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</si>
  <si>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</si>
  <si>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</si>
  <si>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</si>
  <si>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</si>
  <si>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</si>
  <si>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</si>
  <si>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</si>
  <si>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</si>
  <si>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</si>
  <si>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</si>
  <si>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</si>
  <si>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</si>
  <si>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</si>
  <si>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</si>
  <si>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</si>
  <si>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</si>
  <si>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</si>
  <si>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</si>
  <si>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</si>
  <si>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</si>
  <si>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</si>
  <si>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</si>
  <si>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</si>
  <si>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</si>
  <si>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</si>
  <si>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</si>
  <si>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</si>
  <si>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</si>
  <si>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</si>
  <si>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</si>
  <si>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</si>
  <si>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</si>
  <si>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</si>
  <si>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</si>
  <si>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</si>
  <si>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</si>
  <si>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</si>
  <si>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</si>
  <si>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</si>
  <si>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</si>
  <si>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</si>
  <si>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</si>
  <si>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</si>
  <si>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</si>
  <si>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</si>
  <si>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</si>
  <si>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</si>
  <si>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</si>
  <si>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</si>
  <si>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</si>
  <si>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</si>
  <si>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</si>
  <si>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</si>
  <si>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</si>
  <si>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</si>
  <si>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</si>
  <si>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</si>
  <si>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</si>
  <si>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</si>
  <si>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</si>
  <si>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</si>
  <si>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</si>
  <si>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</si>
  <si>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</si>
  <si>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</si>
  <si>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</si>
  <si>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</si>
  <si>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</si>
  <si>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</si>
  <si>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</si>
  <si>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</si>
  <si>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</si>
  <si>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</si>
  <si>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</si>
  <si>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</si>
  <si>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</si>
  <si>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</si>
  <si>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</si>
  <si>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</si>
  <si>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</si>
  <si>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</si>
  <si>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</si>
  <si>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</si>
  <si>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</si>
  <si>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</si>
  <si>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</si>
  <si>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</si>
  <si>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</si>
  <si>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</si>
  <si>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</si>
  <si>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</si>
  <si>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</si>
  <si>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</si>
  <si>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</si>
  <si>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</si>
  <si>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</si>
  <si>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</si>
  <si>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</si>
  <si>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</si>
  <si>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</si>
  <si>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</si>
  <si>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</si>
  <si>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</si>
  <si>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</si>
  <si>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</si>
  <si>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</si>
  <si>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</si>
  <si>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</si>
  <si>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</si>
  <si>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</si>
  <si>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</si>
  <si>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</si>
  <si>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</si>
  <si>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</si>
  <si>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</si>
  <si>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</si>
  <si>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</si>
  <si>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</si>
  <si>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</si>
  <si>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</si>
  <si>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</si>
  <si>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</si>
  <si>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</si>
  <si>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</si>
  <si>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</si>
  <si>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</si>
  <si>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</si>
  <si>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</si>
  <si>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</si>
  <si>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</si>
  <si>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</si>
  <si>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</si>
  <si>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</si>
  <si>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</si>
  <si>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</si>
  <si>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</si>
  <si>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</si>
  <si>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</si>
  <si>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</si>
  <si>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</si>
  <si>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</si>
  <si>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</si>
  <si>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</si>
  <si>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</si>
  <si>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</si>
  <si>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</si>
  <si>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</si>
  <si>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</si>
  <si>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</si>
  <si>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</si>
  <si>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</si>
  <si>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</si>
  <si>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</si>
  <si>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</si>
  <si>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</si>
  <si>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</si>
  <si>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</si>
  <si>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</si>
  <si>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</si>
  <si>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</si>
  <si>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</si>
  <si>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</si>
  <si>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</si>
  <si>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</si>
  <si>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</si>
  <si>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</si>
  <si>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</si>
  <si>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</si>
  <si>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</si>
  <si>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</si>
  <si>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</si>
  <si>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</si>
  <si>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</si>
  <si>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</si>
  <si>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</si>
  <si>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</si>
  <si>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</si>
  <si>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</si>
  <si>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</si>
  <si>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</si>
  <si>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</si>
  <si>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</si>
  <si>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</si>
  <si>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</si>
  <si>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</si>
  <si>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</si>
  <si>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</si>
  <si>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</si>
  <si>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</si>
  <si>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</si>
  <si>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</si>
  <si>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</si>
  <si>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</si>
  <si>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</si>
  <si>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</si>
  <si>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</si>
  <si>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</si>
  <si>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</si>
  <si>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</si>
  <si>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</si>
  <si>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</si>
  <si>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</si>
  <si>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</si>
  <si>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</si>
  <si>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</si>
  <si>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</si>
  <si>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</si>
  <si>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</si>
  <si>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</si>
  <si>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</si>
  <si>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</si>
  <si>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</si>
  <si>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</si>
  <si>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</si>
  <si>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</si>
  <si>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</si>
  <si>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</si>
  <si>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</si>
  <si>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</si>
  <si>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</si>
  <si>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</si>
  <si>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</si>
  <si>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</si>
  <si>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</si>
  <si>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</si>
  <si>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</si>
  <si>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</si>
  <si>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</si>
  <si>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</si>
  <si>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</si>
  <si>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</si>
  <si>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</si>
  <si>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</si>
  <si>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</si>
  <si>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</si>
  <si>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</si>
  <si>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</si>
  <si>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</si>
  <si>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</si>
  <si>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</si>
  <si>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</si>
  <si>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</si>
  <si>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</si>
  <si>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</si>
  <si>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</si>
  <si>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</si>
  <si>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</si>
  <si>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</si>
  <si>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</si>
  <si>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</si>
  <si>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</si>
  <si>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</si>
  <si>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</si>
  <si>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</si>
  <si>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</si>
  <si>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</si>
  <si>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</si>
  <si>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</si>
  <si>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</si>
  <si>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</si>
  <si>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</si>
  <si>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</si>
  <si>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</si>
  <si>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</si>
  <si>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</si>
  <si>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</si>
  <si>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</si>
  <si>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</si>
  <si>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</si>
  <si>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</si>
  <si>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</si>
  <si>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</si>
  <si>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</si>
  <si>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</si>
  <si>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</si>
  <si>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</si>
  <si>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</si>
  <si>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</si>
  <si>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</si>
  <si>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</si>
  <si>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</si>
  <si>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</si>
  <si>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</si>
  <si>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</si>
  <si>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</si>
  <si>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</si>
  <si>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</si>
  <si>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</si>
  <si>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</si>
  <si>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</si>
  <si>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</si>
  <si>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</si>
  <si>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</si>
  <si>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</si>
  <si>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</si>
  <si>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</si>
  <si>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</si>
  <si>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</si>
  <si>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</si>
  <si>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</si>
  <si>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</si>
  <si>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</si>
  <si>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</si>
  <si>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</si>
  <si>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</si>
  <si>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</si>
  <si>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</si>
  <si>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</si>
  <si>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</si>
  <si>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</si>
  <si>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</si>
  <si>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</si>
  <si>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</si>
  <si>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</si>
  <si>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</si>
  <si>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</si>
  <si>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</si>
  <si>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</si>
  <si>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</si>
  <si>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</si>
  <si>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</si>
  <si>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</si>
  <si>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</si>
  <si>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</si>
  <si>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</si>
  <si>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</si>
  <si>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</si>
  <si>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</si>
  <si>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</si>
  <si>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</si>
  <si>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</si>
  <si>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</si>
  <si>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</si>
  <si>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</si>
  <si>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</si>
  <si>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</si>
  <si>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</si>
  <si>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</si>
  <si>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</si>
  <si>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</si>
  <si>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</si>
  <si>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</si>
  <si>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</si>
  <si>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</si>
  <si>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</si>
  <si>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</si>
  <si>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</si>
  <si>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</si>
  <si>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</si>
  <si>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</si>
  <si>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</si>
  <si>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</si>
  <si>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</si>
  <si>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</si>
  <si>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</si>
  <si>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</si>
  <si>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</si>
  <si>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</si>
  <si>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</si>
  <si>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</si>
  <si>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</si>
  <si>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</si>
  <si>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</si>
  <si>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</si>
  <si>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</si>
  <si>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</si>
  <si>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</si>
  <si>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</si>
  <si>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</si>
  <si>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</si>
  <si>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</si>
  <si>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</si>
  <si>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</si>
  <si>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</si>
  <si>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</si>
  <si>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</si>
  <si>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</si>
  <si>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</si>
  <si>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</si>
  <si>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</si>
  <si>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</si>
  <si>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</si>
  <si>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</si>
  <si>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</si>
  <si>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</si>
  <si>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</si>
  <si>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</si>
  <si>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</si>
  <si>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</si>
  <si>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</si>
  <si>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</si>
  <si>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</si>
  <si>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</si>
  <si>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</si>
  <si>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</si>
  <si>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</si>
  <si>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</si>
  <si>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</si>
  <si>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</si>
  <si>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</si>
  <si>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</si>
  <si>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</si>
  <si>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</si>
  <si>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</si>
  <si>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</si>
  <si>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</si>
  <si>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</si>
  <si>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</si>
  <si>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</si>
  <si>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</si>
  <si>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</si>
  <si>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</si>
  <si>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</si>
  <si>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</si>
  <si>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</si>
  <si>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</si>
  <si>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</si>
  <si>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</si>
  <si>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</si>
  <si>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</si>
  <si>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</si>
  <si>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</si>
  <si>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</si>
  <si>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</si>
  <si>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</si>
  <si>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</si>
  <si>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</si>
  <si>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</si>
  <si>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</si>
  <si>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</si>
  <si>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</si>
  <si>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</si>
  <si>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</si>
  <si>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</si>
  <si>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</si>
  <si>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</si>
  <si>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</si>
  <si>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</si>
  <si>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</si>
  <si>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</si>
  <si>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</si>
  <si>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</si>
  <si>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</si>
  <si>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</si>
  <si>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</si>
  <si>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</si>
  <si>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</si>
  <si>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</si>
  <si>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</si>
  <si>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</si>
  <si>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</si>
  <si>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</si>
  <si>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</si>
  <si>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</si>
  <si>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</si>
  <si>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</si>
  <si>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</si>
  <si>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</si>
  <si>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</si>
  <si>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</si>
  <si>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</si>
  <si>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</si>
  <si>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</si>
  <si>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</si>
  <si>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</si>
  <si>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</si>
  <si>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</si>
  <si>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</si>
  <si>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</si>
  <si>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</si>
  <si>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</si>
  <si>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</si>
  <si>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</si>
  <si>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</si>
  <si>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</si>
  <si>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</si>
  <si>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</si>
  <si>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</si>
  <si>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</si>
  <si>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</si>
  <si>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</si>
  <si>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</si>
  <si>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</si>
  <si>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</si>
  <si>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</si>
  <si>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</si>
  <si>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</si>
  <si>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</si>
  <si>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</si>
  <si>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</si>
  <si>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</si>
  <si>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</si>
  <si>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</si>
  <si>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</si>
  <si>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</si>
  <si>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</si>
  <si>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</si>
  <si>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</si>
  <si>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</si>
  <si>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</si>
  <si>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</si>
  <si>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</si>
  <si>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</si>
  <si>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</si>
  <si>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</si>
  <si>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</si>
  <si>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</si>
  <si>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</si>
  <si>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</si>
  <si>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</si>
  <si>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</si>
  <si>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</si>
  <si>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</si>
  <si>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</si>
  <si>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</si>
  <si>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</si>
  <si>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</si>
  <si>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</si>
  <si>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</si>
  <si>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</si>
  <si>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</si>
  <si>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</si>
  <si>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</si>
  <si>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</si>
  <si>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</si>
  <si>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</si>
  <si>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</si>
  <si>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</si>
  <si>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</si>
  <si>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</si>
  <si>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</si>
  <si>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</si>
  <si>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</si>
  <si>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</si>
  <si>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</si>
  <si>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</si>
  <si>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</si>
  <si>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</si>
  <si>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</si>
  <si>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</si>
  <si>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</si>
  <si>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</si>
  <si>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</si>
  <si>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</si>
  <si>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</si>
  <si>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</si>
  <si>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</si>
  <si>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</si>
  <si>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</si>
  <si>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</si>
  <si>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</si>
  <si>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</si>
  <si>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</si>
  <si>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</si>
  <si>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</si>
  <si>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</si>
  <si>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</si>
  <si>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</si>
  <si>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</si>
  <si>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</si>
  <si>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</si>
  <si>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</si>
  <si>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</si>
  <si>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</si>
  <si>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</si>
  <si>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</si>
  <si>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</si>
  <si>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</si>
  <si>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</si>
  <si>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</si>
  <si>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</si>
  <si>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</si>
  <si>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</si>
  <si>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</si>
  <si>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</si>
  <si>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</si>
  <si>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</si>
  <si>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</si>
  <si>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</si>
  <si>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</si>
  <si>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</si>
  <si>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</si>
  <si>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</si>
  <si>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</si>
  <si>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</si>
  <si>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</si>
  <si>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</si>
  <si>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</si>
  <si>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</si>
  <si>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</si>
  <si>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</si>
  <si>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</si>
  <si>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</si>
  <si>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</si>
  <si>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</si>
  <si>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</si>
  <si>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</si>
  <si>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</si>
  <si>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</si>
  <si>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</si>
  <si>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</si>
  <si>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</si>
  <si>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</si>
  <si>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</si>
  <si>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</si>
  <si>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</si>
  <si>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</si>
  <si>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</si>
  <si>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</si>
  <si>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</si>
  <si>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</si>
  <si>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</si>
  <si>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</si>
  <si>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</si>
  <si>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</si>
  <si>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</si>
  <si>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</si>
  <si>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</si>
  <si>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</si>
  <si>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</si>
  <si>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</si>
  <si>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</si>
  <si>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</si>
  <si>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</si>
  <si>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</si>
  <si>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</si>
  <si>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</si>
  <si>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</si>
  <si>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</si>
  <si>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</si>
  <si>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</si>
  <si>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</si>
  <si>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</si>
  <si>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</si>
  <si>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</si>
  <si>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</si>
  <si>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</si>
  <si>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</si>
  <si>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</si>
  <si>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</si>
  <si>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</si>
  <si>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</si>
  <si>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</si>
  <si>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</si>
  <si>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</si>
  <si>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</si>
  <si>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</si>
  <si>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</si>
  <si>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</si>
  <si>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</si>
  <si>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</si>
  <si>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</si>
  <si>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</si>
  <si>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</si>
  <si>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</si>
  <si>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</si>
  <si>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</si>
  <si>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</si>
  <si>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</si>
  <si>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</si>
  <si>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</si>
  <si>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</si>
  <si>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</si>
  <si>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</si>
  <si>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</si>
  <si>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</si>
  <si>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</si>
  <si>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</si>
  <si>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</si>
  <si>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</si>
  <si>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</si>
  <si>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</si>
  <si>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</si>
  <si>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</si>
  <si>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</si>
  <si>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</si>
  <si>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</si>
  <si>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</si>
  <si>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</si>
  <si>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</si>
  <si>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</si>
  <si>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</si>
  <si>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</si>
  <si>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</si>
  <si>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</si>
  <si>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</si>
  <si>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</si>
  <si>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</si>
  <si>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</si>
  <si>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</si>
  <si>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</si>
  <si>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</si>
  <si>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</si>
  <si>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</si>
  <si>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</si>
  <si>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</si>
  <si>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</si>
  <si>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</si>
  <si>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</si>
  <si>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</si>
  <si>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</si>
  <si>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</si>
  <si>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</si>
  <si>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</si>
  <si>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</si>
  <si>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</si>
  <si>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</si>
  <si>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</si>
  <si>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</si>
  <si>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</si>
  <si>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</si>
  <si>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</si>
  <si>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</si>
  <si>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</si>
  <si>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</si>
  <si>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</si>
  <si>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</si>
  <si>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</si>
  <si>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</si>
  <si>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</si>
  <si>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</si>
  <si>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</si>
  <si>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</si>
  <si>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</si>
  <si>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</si>
  <si>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</si>
  <si>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</si>
  <si>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</si>
  <si>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</si>
  <si>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</si>
  <si>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</si>
  <si>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</si>
  <si>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</si>
  <si>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</si>
  <si>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</si>
  <si>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</si>
  <si>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</si>
  <si>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</si>
  <si>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</si>
  <si>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</si>
  <si>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</si>
  <si>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</si>
  <si>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</si>
  <si>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</si>
  <si>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</si>
  <si>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</si>
  <si>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</si>
  <si>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</si>
  <si>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</si>
  <si>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</si>
  <si>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</si>
  <si>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</si>
  <si>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</si>
  <si>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</si>
  <si>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</si>
  <si>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</si>
  <si>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</si>
  <si>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</si>
  <si>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</si>
  <si>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</si>
  <si>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</si>
  <si>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</si>
  <si>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</si>
  <si>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</si>
  <si>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</si>
  <si>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</si>
  <si>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</si>
  <si>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</si>
  <si>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</si>
  <si>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</si>
  <si>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</si>
  <si>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</si>
  <si>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</si>
  <si>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</si>
  <si>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</si>
  <si>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</si>
  <si>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</si>
  <si>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</si>
  <si>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</si>
  <si>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</si>
  <si>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</si>
  <si>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</si>
  <si>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</si>
  <si>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</si>
  <si>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</si>
  <si>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</si>
  <si>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</si>
  <si>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</si>
  <si>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</si>
  <si>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</si>
  <si>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</si>
  <si>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</si>
  <si>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</si>
  <si>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</si>
  <si>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</si>
  <si>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</si>
  <si>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</si>
  <si>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</si>
  <si>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</si>
  <si>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</si>
  <si>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</si>
  <si>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</si>
  <si>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</si>
  <si>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</si>
  <si>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</si>
  <si>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</si>
  <si>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</si>
  <si>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</si>
  <si>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</si>
  <si>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</si>
  <si>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</si>
  <si>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</si>
  <si>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</si>
  <si>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</si>
  <si>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</si>
  <si>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</si>
  <si>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</si>
  <si>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</si>
  <si>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</si>
  <si>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</si>
  <si>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</si>
  <si>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</si>
  <si>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</si>
  <si>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</si>
  <si>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</si>
  <si>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</si>
  <si>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</si>
  <si>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</si>
  <si>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</si>
  <si>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</si>
  <si>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</si>
  <si>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</si>
  <si>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</si>
  <si>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</si>
  <si>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</si>
  <si>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</si>
  <si>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</si>
  <si>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</si>
  <si>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</si>
  <si>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</si>
  <si>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</si>
  <si>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</si>
  <si>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</si>
  <si>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</si>
  <si>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</si>
  <si>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</si>
  <si>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</si>
  <si>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</si>
  <si>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</si>
  <si>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</si>
  <si>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</si>
  <si>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</si>
  <si>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</si>
  <si>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</si>
  <si>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</si>
  <si>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</si>
  <si>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</si>
  <si>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</si>
  <si>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</si>
  <si>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</si>
  <si>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</si>
  <si>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</si>
  <si>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</si>
  <si>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</si>
  <si>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</si>
  <si>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</si>
  <si>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</si>
  <si>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</si>
  <si>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</si>
  <si>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</si>
  <si>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</si>
  <si>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</si>
  <si>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</si>
  <si>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</si>
  <si>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</si>
  <si>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</si>
  <si>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</si>
  <si>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</si>
  <si>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</si>
  <si>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</si>
  <si>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</si>
  <si>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</si>
  <si>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</si>
  <si>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</si>
  <si>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</si>
  <si>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</si>
  <si>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</si>
  <si>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</si>
  <si>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</si>
  <si>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</si>
  <si>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</si>
  <si>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</si>
  <si>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</si>
  <si>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</si>
  <si>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</si>
  <si>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</si>
  <si>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</si>
  <si>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</si>
  <si>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</si>
  <si>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</si>
  <si>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</si>
  <si>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</si>
  <si>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</si>
  <si>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</si>
  <si>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</si>
  <si>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</si>
  <si>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</si>
  <si>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</si>
  <si>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</si>
  <si>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</si>
  <si>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</si>
  <si>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</si>
  <si>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</si>
  <si>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</si>
  <si>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</si>
  <si>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</si>
  <si>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</si>
  <si>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</si>
  <si>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</si>
  <si>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</si>
  <si>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</si>
  <si>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</si>
  <si>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</si>
  <si>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</si>
  <si>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</si>
  <si>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</si>
  <si>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</si>
  <si>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</si>
  <si>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</si>
  <si>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</si>
  <si>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</si>
  <si>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</si>
  <si>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</si>
  <si>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</si>
  <si>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</si>
  <si>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</si>
  <si>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</si>
  <si>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</si>
  <si>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</si>
  <si>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</si>
  <si>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</si>
  <si>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</si>
  <si>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</si>
  <si>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</si>
  <si>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</si>
  <si>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</si>
  <si>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</si>
  <si>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</si>
  <si>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</si>
  <si>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</si>
  <si>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</si>
  <si>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</si>
  <si>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</si>
  <si>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</si>
  <si>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</si>
  <si>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</si>
  <si>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</si>
  <si>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</si>
  <si>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</si>
  <si>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</si>
  <si>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</si>
  <si>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</si>
  <si>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</si>
  <si>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</si>
  <si>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</si>
  <si>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</si>
  <si>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</si>
  <si>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</si>
  <si>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</si>
  <si>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</si>
  <si>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</si>
  <si>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</si>
  <si>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</si>
  <si>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</si>
  <si>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</si>
  <si>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</si>
  <si>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</si>
  <si>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</si>
  <si>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</si>
  <si>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</si>
  <si>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</si>
  <si>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</si>
  <si>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</si>
  <si>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</si>
  <si>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</si>
  <si>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</si>
  <si>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</si>
  <si>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</si>
  <si>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</si>
  <si>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</si>
  <si>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</si>
  <si>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</si>
  <si>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</si>
  <si>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</si>
  <si>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</si>
  <si>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</si>
  <si>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</si>
  <si>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</si>
  <si>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</si>
  <si>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</si>
  <si>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</si>
  <si>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</si>
  <si>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</si>
  <si>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</si>
  <si>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</si>
  <si>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</si>
  <si>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</si>
  <si>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</si>
  <si>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</si>
  <si>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</si>
  <si>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</si>
  <si>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</si>
  <si>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</si>
  <si>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</si>
  <si>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</si>
  <si>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</si>
  <si>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</si>
  <si>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</si>
  <si>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</si>
  <si>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</si>
  <si>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</si>
  <si>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</si>
  <si>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</si>
  <si>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</si>
  <si>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</si>
  <si>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</si>
  <si>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</si>
  <si>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</si>
  <si>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</si>
  <si>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</si>
  <si>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</si>
  <si>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</si>
  <si>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</si>
  <si>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</si>
  <si>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</si>
  <si>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</si>
  <si>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</si>
  <si>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</si>
  <si>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</si>
  <si>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</si>
  <si>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</si>
  <si>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</si>
  <si>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</si>
  <si>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</si>
  <si>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</si>
  <si>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</si>
  <si>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</si>
  <si>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</si>
  <si>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</si>
  <si>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</si>
  <si>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</si>
  <si>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</si>
  <si>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</si>
  <si>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</si>
  <si>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</si>
  <si>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</si>
  <si>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</si>
  <si>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</si>
  <si>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</si>
  <si>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</si>
  <si>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</si>
  <si>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</si>
  <si>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</si>
  <si>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</si>
  <si>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</si>
  <si>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</si>
  <si>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</si>
  <si>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</si>
  <si>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</si>
  <si>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</si>
  <si>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</si>
  <si>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</si>
  <si>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</si>
  <si>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</si>
  <si>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</si>
  <si>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</si>
  <si>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</si>
  <si>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</si>
  <si>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</si>
  <si>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</si>
  <si>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</si>
  <si>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</si>
  <si>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</si>
  <si>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</si>
  <si>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</si>
  <si>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</si>
  <si>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</si>
  <si>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</si>
  <si>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</si>
  <si>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</si>
  <si>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</si>
  <si>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</si>
  <si>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</si>
  <si>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</si>
  <si>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</si>
  <si>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</si>
  <si>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</si>
  <si>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</si>
  <si>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</si>
  <si>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</si>
  <si>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</si>
  <si>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</si>
  <si>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</si>
  <si>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</si>
  <si>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</si>
  <si>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</si>
  <si>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</si>
  <si>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</si>
  <si>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</si>
  <si>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</si>
  <si>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</si>
  <si>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</si>
  <si>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</si>
  <si>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</si>
  <si>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</si>
  <si>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</si>
  <si>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</si>
  <si>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</si>
  <si>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</si>
  <si>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</si>
  <si>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</si>
  <si>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</si>
  <si>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</si>
  <si>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</si>
  <si>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</si>
  <si>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</si>
  <si>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</si>
  <si>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</si>
  <si>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</si>
  <si>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</si>
  <si>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</si>
  <si>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</si>
  <si>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</si>
  <si>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</si>
  <si>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</si>
  <si>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</si>
  <si>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</si>
  <si>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</si>
  <si>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</si>
  <si>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</si>
  <si>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</si>
  <si>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</si>
  <si>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</si>
  <si>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</si>
  <si>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</si>
  <si>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</si>
  <si>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</si>
  <si>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</si>
  <si>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</si>
  <si>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</si>
  <si>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</si>
  <si>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</si>
  <si>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</si>
  <si>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</si>
  <si>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</si>
  <si>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</si>
  <si>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</si>
  <si>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</si>
  <si>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</si>
  <si>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</si>
  <si>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</si>
  <si>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</si>
  <si>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</si>
  <si>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</si>
  <si>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</si>
  <si>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</si>
  <si>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</si>
  <si>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</si>
  <si>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</si>
  <si>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</si>
  <si>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</si>
  <si>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</si>
  <si>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</si>
  <si>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</si>
  <si>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</si>
  <si>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</si>
  <si>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</si>
  <si>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</si>
  <si>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</si>
  <si>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</si>
  <si>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</si>
  <si>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</si>
  <si>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</si>
  <si>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</si>
  <si>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</si>
  <si>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</si>
  <si>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</si>
  <si>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</si>
  <si>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</si>
  <si>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</si>
  <si>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</si>
  <si>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</si>
  <si>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</si>
  <si>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</si>
  <si>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</si>
  <si>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</si>
  <si>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</si>
  <si>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</si>
  <si>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</si>
  <si>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</si>
  <si>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</si>
  <si>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</si>
  <si>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</si>
  <si>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</si>
  <si>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</si>
  <si>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</si>
  <si>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</si>
  <si>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</si>
  <si>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</si>
  <si>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</si>
  <si>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</si>
  <si>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</si>
  <si>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</si>
  <si>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</si>
  <si>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</si>
  <si>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</si>
  <si>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</si>
  <si>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</si>
  <si>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</si>
  <si>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</si>
  <si>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</si>
  <si>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</si>
  <si>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</si>
  <si>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</si>
  <si>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</si>
  <si>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</si>
  <si>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</si>
  <si>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</si>
  <si>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</si>
  <si>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</si>
  <si>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</si>
  <si>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</si>
  <si>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</si>
  <si>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</si>
  <si>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</si>
  <si>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</si>
  <si>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</si>
  <si>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</si>
  <si>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</si>
  <si>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</si>
  <si>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</si>
  <si>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</si>
  <si>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</si>
  <si>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</si>
  <si>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</si>
  <si>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</si>
  <si>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</si>
  <si>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</si>
  <si>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</si>
  <si>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</si>
  <si>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</si>
  <si>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</si>
  <si>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</si>
  <si>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</si>
  <si>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</si>
  <si>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</si>
  <si>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</si>
  <si>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</si>
  <si>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</si>
  <si>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</si>
  <si>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</si>
  <si>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</si>
  <si>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</si>
  <si>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</si>
  <si>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</si>
  <si>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</si>
  <si>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</si>
  <si>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</si>
  <si>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</si>
  <si>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</si>
  <si>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</si>
  <si>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</si>
  <si>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</si>
  <si>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</si>
  <si>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</si>
  <si>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</si>
  <si>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</si>
  <si>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</si>
  <si>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</si>
  <si>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</si>
  <si>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</si>
  <si>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</si>
  <si>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</si>
  <si>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</si>
  <si>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</si>
  <si>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</si>
  <si>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</si>
  <si>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</si>
  <si>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</si>
  <si>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</si>
  <si>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</si>
  <si>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</si>
  <si>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</si>
  <si>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</si>
  <si>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</si>
  <si>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</si>
  <si>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</si>
  <si>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</si>
  <si>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</si>
  <si>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</si>
  <si>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</si>
  <si>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</si>
  <si>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</si>
  <si>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</si>
  <si>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</si>
  <si>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</si>
  <si>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</si>
  <si>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</si>
  <si>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</si>
  <si>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</si>
  <si>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</si>
  <si>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</si>
  <si>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</si>
  <si>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</si>
  <si>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</si>
  <si>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</si>
  <si>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</si>
  <si>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</si>
  <si>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</si>
  <si>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</si>
  <si>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</si>
  <si>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</si>
  <si>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</si>
  <si>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</si>
  <si>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</si>
  <si>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</si>
  <si>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</si>
  <si>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</si>
  <si>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</si>
  <si>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</si>
  <si>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</si>
  <si>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</si>
  <si>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</si>
  <si>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</si>
  <si>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</si>
  <si>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</si>
  <si>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</si>
  <si>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</si>
  <si>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</si>
  <si>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</si>
  <si>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</si>
  <si>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</si>
  <si>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</si>
  <si>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</si>
  <si>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</si>
  <si>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</si>
  <si>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</si>
  <si>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</si>
  <si>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</si>
  <si>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</si>
  <si>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</si>
  <si>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</si>
  <si>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</si>
  <si>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</si>
  <si>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</si>
  <si>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</si>
  <si>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</si>
  <si>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</si>
  <si>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</si>
  <si>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</si>
  <si>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</si>
  <si>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</si>
  <si>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</si>
  <si>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</si>
  <si>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</si>
  <si>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</si>
  <si>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</si>
  <si>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</si>
  <si>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</si>
  <si>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</si>
  <si>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</si>
  <si>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</si>
  <si>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</si>
  <si>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</si>
  <si>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</si>
  <si>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</si>
  <si>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</si>
  <si>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</si>
  <si>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</si>
  <si>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</si>
  <si>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</si>
  <si>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</si>
  <si>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</si>
  <si>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</si>
  <si>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</si>
  <si>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</si>
  <si>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</si>
  <si>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</si>
  <si>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</si>
  <si>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</si>
  <si>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</si>
  <si>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</si>
  <si>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</si>
  <si>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</si>
  <si>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</si>
  <si>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</si>
  <si>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</si>
  <si>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</si>
  <si>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</si>
  <si>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</si>
  <si>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</si>
  <si>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</si>
  <si>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</si>
  <si>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</si>
  <si>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</si>
  <si>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</si>
  <si>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</si>
  <si>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</si>
  <si>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</si>
  <si>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</si>
  <si>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</si>
  <si>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</si>
  <si>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</si>
  <si>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</si>
  <si>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</si>
  <si>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</si>
  <si>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</si>
  <si>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</si>
  <si>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</si>
  <si>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</si>
  <si>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</si>
  <si>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</si>
  <si>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</si>
  <si>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</si>
  <si>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</si>
  <si>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</si>
  <si>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</si>
  <si>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</si>
  <si>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</si>
  <si>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</si>
  <si>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</si>
  <si>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</si>
  <si>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</si>
  <si>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</si>
  <si>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</si>
  <si>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</si>
  <si>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</si>
  <si>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</si>
  <si>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</si>
  <si>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</si>
  <si>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</si>
  <si>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</si>
  <si>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</si>
  <si>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</si>
  <si>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</si>
  <si>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</si>
  <si>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</si>
  <si>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</si>
  <si>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</si>
  <si>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</si>
  <si>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</si>
  <si>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</si>
  <si>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</si>
  <si>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</si>
  <si>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</si>
  <si>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</si>
  <si>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</si>
  <si>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</si>
  <si>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</si>
  <si>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</si>
  <si>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</si>
  <si>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</si>
  <si>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</si>
  <si>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</si>
  <si>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</si>
  <si>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</si>
  <si>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</si>
  <si>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</si>
  <si>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</si>
  <si>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</si>
  <si>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</si>
  <si>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</si>
  <si>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</si>
  <si>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</si>
  <si>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</si>
  <si>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</si>
  <si>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</si>
  <si>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</si>
  <si>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</si>
  <si>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</si>
  <si>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</si>
  <si>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</si>
  <si>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</si>
  <si>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</si>
  <si>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</si>
  <si>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</si>
  <si>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</si>
  <si>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</si>
  <si>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</si>
  <si>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</si>
  <si>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</si>
  <si>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</si>
  <si>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</si>
  <si>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</si>
  <si>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</si>
  <si>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</si>
  <si>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</si>
  <si>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</si>
  <si>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</si>
  <si>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</si>
  <si>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</si>
  <si>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</si>
  <si>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</si>
  <si>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</si>
  <si>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</si>
  <si>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</si>
  <si>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</si>
  <si>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</si>
  <si>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</si>
  <si>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</si>
  <si>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</si>
  <si>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</si>
  <si>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</si>
  <si>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</si>
  <si>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</si>
  <si>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</si>
  <si>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</si>
  <si>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</si>
  <si>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</si>
  <si>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</si>
  <si>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</si>
  <si>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</si>
  <si>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</si>
  <si>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</si>
  <si>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</si>
  <si>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</si>
  <si>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</si>
  <si>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</si>
  <si>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</si>
  <si>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</si>
  <si>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</si>
  <si>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</si>
  <si>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</si>
  <si>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</si>
  <si>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</si>
  <si>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</si>
  <si>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</si>
  <si>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</si>
  <si>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</si>
  <si>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</si>
  <si>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</si>
  <si>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</si>
  <si>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</si>
  <si>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</si>
  <si>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</si>
  <si>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</si>
  <si>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</si>
  <si>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</si>
  <si>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</si>
  <si>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</si>
  <si>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</si>
  <si>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</si>
  <si>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</si>
  <si>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</si>
  <si>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</si>
  <si>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</si>
  <si>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</si>
  <si>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</si>
  <si>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</si>
  <si>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</si>
  <si>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</si>
  <si>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</si>
  <si>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</si>
  <si>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</si>
  <si>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</si>
  <si>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</si>
  <si>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</si>
  <si>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</si>
  <si>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</si>
  <si>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</si>
  <si>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</si>
  <si>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</si>
  <si>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</si>
  <si>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</si>
  <si>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</si>
  <si>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</si>
  <si>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</si>
  <si>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</si>
  <si>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</si>
  <si>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</si>
  <si>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</si>
  <si>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</si>
  <si>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</si>
  <si>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</si>
  <si>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</si>
  <si>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</si>
  <si>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</si>
  <si>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</si>
  <si>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</si>
  <si>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</si>
  <si>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</si>
  <si>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</si>
  <si>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</si>
  <si>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</si>
  <si>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</si>
  <si>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</si>
  <si>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</si>
  <si>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</si>
  <si>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</si>
  <si>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</si>
  <si>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</si>
  <si>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</si>
  <si>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</si>
  <si>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</si>
  <si>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</si>
  <si>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</si>
  <si>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</si>
  <si>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</si>
  <si>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</si>
  <si>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</si>
  <si>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</si>
  <si>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</si>
  <si>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</si>
  <si>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</si>
  <si>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</si>
  <si>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</si>
  <si>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</si>
  <si>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</si>
  <si>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</si>
  <si>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</si>
  <si>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</si>
  <si>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</si>
  <si>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</si>
  <si>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</si>
  <si>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</si>
  <si>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</si>
  <si>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</si>
  <si>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</si>
  <si>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</si>
  <si>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</si>
  <si>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</si>
  <si>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</si>
  <si>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</si>
  <si>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</si>
  <si>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</si>
  <si>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</si>
  <si>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</si>
  <si>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</si>
  <si>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</si>
  <si>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</si>
  <si>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</si>
  <si>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</si>
  <si>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</si>
  <si>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</si>
  <si>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</si>
  <si>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</si>
  <si>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</si>
  <si>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</si>
  <si>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</si>
  <si>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</si>
  <si>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</si>
  <si>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</si>
  <si>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</si>
  <si>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</si>
  <si>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</si>
  <si>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</si>
  <si>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</si>
  <si>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</si>
  <si>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</si>
  <si>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</si>
  <si>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</si>
  <si>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</si>
  <si>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</si>
  <si>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</si>
  <si>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</si>
  <si>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</si>
  <si>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</si>
  <si>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</si>
  <si>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</si>
  <si>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</si>
  <si>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</si>
  <si>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</si>
  <si>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</si>
  <si>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</si>
  <si>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</si>
  <si>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</si>
  <si>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</si>
  <si>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</si>
  <si>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</si>
  <si>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</si>
  <si>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</si>
  <si>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</si>
  <si>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</si>
  <si>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</si>
  <si>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</si>
  <si>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</si>
  <si>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</si>
  <si>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</si>
  <si>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</si>
  <si>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</si>
  <si>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</si>
  <si>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</si>
  <si>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</si>
  <si>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</si>
  <si>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</si>
  <si>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</si>
  <si>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</si>
  <si>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</si>
  <si>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</si>
  <si>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</si>
  <si>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</si>
  <si>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</si>
  <si>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</si>
  <si>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</si>
  <si>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</si>
  <si>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</si>
  <si>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</si>
  <si>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</si>
  <si>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</si>
  <si>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</si>
  <si>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</si>
  <si>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</si>
  <si>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</si>
  <si>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</si>
  <si>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</si>
  <si>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</si>
  <si>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</si>
  <si>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</si>
  <si>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</si>
  <si>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</si>
  <si>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</si>
  <si>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</si>
  <si>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</si>
  <si>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</si>
  <si>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</si>
  <si>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</si>
  <si>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</si>
  <si>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</si>
  <si>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</si>
  <si>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</si>
  <si>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</si>
  <si>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</si>
  <si>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</si>
  <si>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</si>
  <si>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</si>
  <si>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</si>
  <si>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</si>
  <si>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</si>
  <si>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</si>
  <si>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</si>
  <si>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</si>
  <si>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</si>
  <si>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</si>
  <si>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</si>
  <si>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</si>
  <si>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</si>
  <si>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</si>
  <si>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</si>
  <si>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</si>
  <si>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</si>
  <si>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</si>
  <si>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</si>
  <si>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</si>
  <si>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</si>
  <si>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</si>
  <si>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</si>
  <si>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</si>
  <si>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</si>
  <si>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</si>
  <si>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</si>
  <si>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</si>
  <si>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</si>
  <si>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</si>
  <si>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</si>
  <si>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</si>
  <si>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</si>
  <si>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</si>
  <si>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</si>
  <si>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</si>
  <si>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</si>
  <si>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</si>
  <si>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</si>
  <si>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</si>
  <si>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</si>
  <si>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</si>
  <si>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</si>
  <si>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</si>
  <si>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</si>
  <si>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</si>
  <si>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</si>
  <si>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</si>
  <si>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</si>
  <si>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</si>
  <si>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</si>
  <si>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</si>
  <si>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</si>
  <si>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</si>
  <si>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</si>
  <si>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</si>
  <si>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</si>
  <si>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</si>
  <si>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</si>
  <si>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</si>
  <si>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</si>
  <si>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</si>
  <si>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</si>
  <si>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</si>
  <si>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</si>
  <si>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</si>
  <si>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</si>
  <si>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</si>
  <si>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</si>
  <si>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</si>
  <si>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</si>
  <si>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</si>
  <si>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</si>
  <si>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</si>
  <si>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</si>
  <si>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</si>
  <si>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</si>
  <si>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</si>
  <si>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</si>
  <si>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</si>
  <si>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</si>
  <si>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</si>
  <si>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</si>
  <si>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</si>
  <si>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</si>
  <si>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</si>
  <si>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</si>
  <si>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</si>
  <si>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</si>
  <si>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</si>
  <si>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</si>
  <si>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</si>
  <si>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</si>
  <si>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</si>
  <si>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</si>
  <si>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</si>
  <si>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</si>
  <si>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</si>
  <si>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</si>
  <si>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</si>
  <si>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</si>
  <si>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</si>
  <si>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</si>
  <si>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</si>
  <si>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</si>
  <si>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</si>
  <si>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</si>
  <si>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</si>
  <si>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</si>
  <si>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</si>
  <si>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</si>
  <si>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</si>
  <si>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</si>
  <si>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</si>
  <si>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</si>
  <si>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</si>
  <si>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</si>
  <si>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</si>
  <si>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</si>
  <si>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</si>
  <si>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</si>
  <si>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</si>
  <si>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</si>
  <si>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</si>
  <si>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</si>
  <si>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</si>
  <si>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</si>
  <si>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</si>
  <si>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</si>
  <si>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</si>
  <si>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</si>
  <si>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</si>
  <si>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</si>
  <si>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</si>
  <si>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</si>
  <si>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</si>
  <si>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</si>
  <si>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</si>
  <si>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</si>
  <si>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</si>
  <si>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</si>
  <si>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</si>
  <si>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</si>
  <si>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</si>
  <si>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</si>
  <si>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</si>
  <si>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</si>
  <si>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</si>
  <si>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</si>
  <si>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</si>
  <si>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</si>
  <si>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</si>
  <si>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</si>
  <si>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</si>
  <si>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</si>
  <si>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</si>
  <si>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</si>
  <si>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</si>
  <si>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</si>
  <si>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</si>
  <si>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</si>
  <si>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</si>
  <si>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</si>
  <si>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</si>
  <si>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</si>
  <si>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</si>
  <si>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</si>
  <si>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</si>
  <si>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</si>
  <si>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</si>
  <si>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</si>
  <si>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</si>
  <si>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</si>
  <si>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</si>
  <si>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</si>
  <si>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</si>
  <si>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</si>
  <si>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</si>
  <si>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</si>
  <si>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</si>
  <si>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</si>
  <si>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</si>
  <si>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</si>
  <si>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</si>
  <si>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</si>
  <si>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</si>
  <si>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</si>
  <si>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</si>
  <si>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</si>
  <si>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</si>
  <si>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</si>
  <si>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</si>
  <si>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</si>
  <si>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</si>
  <si>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</si>
  <si>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</si>
  <si>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</si>
  <si>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</si>
  <si>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</si>
  <si>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</si>
  <si>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</si>
  <si>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</si>
  <si>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</si>
  <si>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</si>
  <si>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</si>
  <si>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</si>
  <si>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</si>
  <si>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</si>
  <si>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</si>
  <si>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</si>
  <si>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</si>
  <si>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</si>
  <si>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</si>
  <si>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</si>
  <si>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</si>
  <si>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</si>
  <si>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</si>
  <si>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</si>
  <si>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</si>
  <si>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</si>
  <si>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</si>
  <si>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</si>
  <si>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</si>
  <si>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</si>
  <si>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</si>
  <si>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</si>
  <si>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</si>
  <si>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</si>
  <si>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</si>
  <si>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</si>
  <si>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</si>
  <si>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</si>
  <si>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</si>
  <si>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</si>
  <si>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</si>
  <si>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</si>
  <si>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</si>
  <si>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</si>
  <si>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</si>
  <si>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</si>
  <si>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</si>
  <si>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</si>
  <si>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</si>
  <si>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</si>
  <si>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</si>
  <si>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</si>
  <si>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</si>
  <si>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</si>
  <si>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</si>
  <si>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</si>
  <si>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</si>
  <si>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</si>
  <si>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</si>
  <si>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</si>
  <si>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</si>
  <si>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</si>
  <si>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</si>
  <si>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</si>
  <si>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</si>
  <si>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</si>
  <si>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</si>
  <si>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</si>
  <si>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</si>
  <si>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</si>
  <si>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</si>
  <si>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</si>
  <si>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</si>
  <si>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</si>
  <si>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</si>
  <si>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</si>
  <si>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</si>
  <si>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</si>
  <si>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</si>
  <si>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</si>
  <si>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</si>
  <si>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</si>
  <si>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</si>
  <si>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</si>
  <si>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</si>
  <si>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</si>
  <si>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</si>
  <si>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</si>
  <si>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</si>
  <si>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</si>
  <si>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</si>
  <si>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</si>
  <si>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</si>
  <si>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</si>
  <si>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</si>
  <si>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</si>
  <si>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</si>
  <si>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</si>
  <si>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</si>
  <si>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</si>
  <si>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</si>
  <si>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</si>
  <si>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</si>
  <si>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</si>
  <si>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</si>
  <si>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</si>
  <si>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</si>
  <si>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</si>
  <si>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</si>
  <si>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</si>
  <si>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</si>
  <si>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</si>
  <si>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</si>
  <si>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</si>
  <si>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</si>
  <si>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</si>
  <si>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</si>
  <si>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</si>
  <si>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</si>
  <si>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</si>
  <si>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</si>
  <si>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</si>
  <si>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</si>
  <si>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</si>
  <si>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</si>
  <si>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</si>
  <si>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</si>
  <si>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</si>
  <si>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</si>
  <si>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</si>
  <si>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</si>
  <si>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</si>
  <si>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</si>
  <si>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</si>
  <si>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</si>
  <si>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</si>
  <si>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</si>
  <si>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</si>
  <si>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</si>
  <si>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</si>
  <si>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</si>
  <si>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</si>
  <si>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</si>
  <si>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</si>
  <si>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</si>
  <si>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</si>
  <si>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</si>
  <si>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</si>
  <si>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</si>
  <si>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</si>
  <si>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</si>
  <si>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</si>
  <si>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</si>
  <si>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</si>
  <si>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</si>
  <si>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</si>
  <si>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</si>
  <si>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</si>
  <si>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</si>
  <si>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</si>
  <si>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</si>
  <si>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</si>
  <si>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</si>
  <si>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</si>
  <si>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</si>
  <si>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</si>
  <si>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</si>
  <si>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</si>
  <si>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</si>
  <si>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</si>
  <si>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</si>
  <si>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</si>
  <si>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</si>
  <si>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</si>
  <si>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</si>
  <si>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</si>
  <si>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</si>
  <si>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</si>
  <si>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</si>
  <si>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</si>
  <si>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</si>
  <si>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</si>
  <si>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</si>
  <si>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</si>
  <si>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</si>
  <si>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</si>
  <si>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</si>
  <si>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</si>
  <si>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</si>
  <si>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</si>
  <si>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</si>
  <si>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</si>
  <si>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</si>
  <si>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</si>
  <si>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</si>
  <si>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</si>
  <si>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</si>
  <si>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</si>
  <si>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</si>
  <si>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</si>
  <si>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</si>
  <si>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</si>
  <si>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</si>
  <si>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</si>
  <si>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</si>
  <si>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</si>
  <si>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</si>
  <si>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</si>
  <si>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</si>
  <si>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</si>
  <si>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</si>
  <si>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</si>
  <si>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</si>
  <si>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</si>
  <si>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</si>
  <si>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</si>
  <si>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</si>
  <si>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</si>
  <si>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</si>
  <si>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</si>
  <si>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</si>
  <si>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</si>
  <si>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</si>
  <si>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</si>
  <si>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</si>
  <si>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</si>
  <si>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</si>
  <si>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</si>
  <si>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</si>
  <si>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</si>
  <si>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</si>
  <si>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</si>
  <si>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</si>
  <si>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</si>
  <si>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</si>
  <si>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</si>
  <si>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</si>
  <si>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</si>
  <si>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</si>
  <si>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</si>
  <si>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</si>
  <si>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</si>
  <si>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</si>
  <si>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</si>
  <si>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</si>
  <si>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</si>
  <si>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</si>
  <si>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</si>
  <si>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</si>
  <si>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</si>
  <si>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</si>
  <si>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</si>
  <si>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</si>
  <si>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</si>
  <si>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</si>
  <si>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</si>
  <si>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</si>
  <si>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</si>
  <si>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</si>
  <si>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</si>
  <si>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</si>
  <si>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</si>
  <si>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</si>
  <si>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</si>
  <si>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</si>
  <si>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</si>
  <si>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</si>
  <si>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</si>
  <si>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</si>
  <si>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</si>
  <si>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</si>
  <si>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</si>
  <si>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</si>
  <si>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</si>
  <si>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</si>
  <si>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</si>
  <si>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</si>
  <si>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</si>
  <si>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</si>
  <si>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</si>
  <si>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</si>
  <si>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</si>
  <si>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</si>
  <si>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</si>
  <si>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</si>
  <si>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</si>
  <si>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</si>
  <si>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</si>
  <si>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</si>
  <si>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</si>
  <si>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</si>
  <si>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</si>
  <si>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</si>
  <si>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</si>
  <si>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</si>
  <si>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</si>
  <si>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</si>
  <si>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</si>
  <si>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</si>
  <si>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</si>
  <si>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</si>
  <si>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</si>
  <si>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</si>
  <si>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</si>
  <si>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</si>
  <si>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</si>
  <si>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</si>
  <si>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</si>
  <si>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</si>
  <si>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</si>
  <si>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</si>
  <si>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</si>
  <si>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</si>
  <si>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</si>
  <si>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</si>
  <si>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</si>
  <si>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</si>
  <si>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</si>
  <si>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</si>
  <si>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</si>
  <si>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</si>
  <si>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</si>
  <si>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</si>
  <si>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</si>
  <si>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</si>
  <si>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</si>
  <si>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</si>
  <si>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</si>
  <si>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</si>
  <si>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</si>
  <si>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</si>
  <si>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</si>
  <si>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</si>
  <si>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</si>
  <si>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</si>
  <si>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</si>
  <si>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</si>
  <si>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</si>
  <si>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</si>
  <si>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</si>
  <si>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</si>
  <si>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</si>
  <si>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</si>
  <si>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</si>
  <si>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</si>
  <si>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</si>
  <si>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</si>
  <si>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</si>
  <si>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</si>
  <si>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</si>
  <si>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</si>
  <si>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</si>
  <si>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</si>
  <si>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</si>
  <si>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</si>
  <si>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</si>
  <si>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</si>
  <si>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</si>
  <si>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</si>
  <si>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</si>
  <si>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</si>
  <si>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</si>
  <si>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</si>
  <si>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</si>
  <si>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</si>
  <si>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</si>
  <si>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</si>
  <si>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</si>
  <si>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</si>
  <si>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</si>
  <si>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</si>
  <si>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</si>
  <si>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</si>
  <si>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</si>
  <si>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</si>
  <si>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</si>
  <si>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</si>
  <si>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</si>
  <si>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</si>
  <si>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</si>
  <si>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</si>
  <si>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</si>
  <si>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</si>
  <si>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</si>
  <si>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</si>
  <si>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</si>
  <si>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</si>
  <si>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</si>
  <si>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</si>
  <si>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</si>
  <si>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</si>
  <si>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</si>
  <si>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</si>
  <si>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</si>
  <si>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</si>
  <si>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</si>
  <si>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</si>
  <si>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</si>
  <si>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</si>
  <si>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</si>
  <si>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</si>
  <si>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</si>
  <si>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</si>
  <si>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</si>
  <si>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</si>
  <si>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</si>
  <si>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</si>
  <si>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</si>
  <si>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</si>
  <si>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</si>
  <si>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</si>
  <si>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</si>
  <si>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</si>
  <si>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</si>
  <si>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</si>
  <si>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</si>
  <si>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</si>
  <si>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</si>
  <si>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</si>
  <si>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</si>
  <si>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</si>
  <si>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</si>
  <si>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</si>
  <si>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</si>
  <si>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</si>
  <si>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</si>
  <si>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</si>
  <si>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</si>
  <si>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</si>
  <si>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</si>
  <si>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</si>
  <si>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</si>
  <si>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</si>
  <si>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</si>
  <si>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</si>
  <si>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</si>
  <si>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</si>
  <si>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</si>
  <si>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</si>
  <si>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</si>
  <si>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</si>
  <si>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</si>
  <si>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</si>
  <si>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</si>
  <si>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</si>
  <si>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</si>
  <si>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</si>
  <si>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</si>
  <si>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</si>
  <si>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</si>
  <si>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</si>
  <si>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</si>
  <si>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</si>
  <si>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</si>
  <si>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</si>
  <si>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</si>
  <si>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</si>
  <si>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</si>
  <si>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</si>
  <si>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</si>
  <si>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</si>
  <si>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</si>
  <si>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</si>
  <si>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</si>
  <si>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</si>
  <si>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</si>
  <si>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</si>
  <si>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</si>
  <si>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</si>
  <si>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</si>
  <si>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</si>
  <si>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</si>
  <si>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</si>
  <si>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</si>
  <si>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</si>
  <si>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</si>
  <si>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</si>
  <si>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</si>
  <si>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</si>
  <si>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</si>
  <si>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</si>
  <si>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</si>
  <si>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</si>
  <si>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</si>
  <si>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</si>
  <si>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</si>
  <si>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</si>
  <si>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</si>
  <si>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</si>
  <si>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</si>
  <si>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</si>
  <si>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</si>
  <si>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</si>
  <si>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</si>
  <si>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</si>
  <si>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</si>
  <si>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</si>
  <si>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</si>
  <si>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</si>
  <si>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</si>
  <si>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</si>
  <si>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</si>
  <si>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</si>
  <si>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</si>
  <si>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</si>
  <si>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</si>
  <si>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</si>
  <si>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</si>
  <si>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</si>
  <si>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</si>
  <si>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</si>
  <si>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</si>
  <si>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</si>
  <si>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</si>
  <si>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</si>
  <si>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</si>
  <si>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</si>
  <si>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</si>
  <si>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</si>
  <si>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</si>
  <si>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</si>
  <si>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</si>
  <si>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</si>
  <si>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</si>
  <si>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</si>
  <si>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</si>
  <si>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</si>
  <si>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</si>
  <si>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</si>
  <si>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</si>
  <si>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</si>
  <si>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</si>
  <si>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</si>
  <si>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</si>
  <si>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</si>
  <si>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</si>
  <si>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</si>
  <si>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</si>
  <si>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</si>
  <si>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</si>
  <si>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</si>
  <si>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</si>
  <si>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</si>
  <si>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</si>
  <si>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</si>
  <si>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</si>
  <si>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</si>
  <si>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</si>
  <si>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</si>
  <si>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</si>
  <si>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</si>
  <si>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</si>
  <si>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</si>
  <si>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</si>
  <si>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</si>
  <si>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</si>
  <si>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</si>
  <si>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</si>
  <si>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</si>
  <si>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</si>
  <si>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</si>
  <si>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</si>
  <si>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</si>
  <si>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</si>
  <si>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</si>
  <si>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</si>
  <si>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</si>
  <si>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</si>
  <si>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</si>
  <si>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</si>
  <si>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</si>
  <si>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</si>
  <si>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</si>
  <si>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</si>
  <si>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</si>
  <si>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</si>
  <si>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</si>
  <si>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</si>
  <si>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</si>
  <si>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</si>
  <si>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</si>
  <si>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</si>
  <si>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</si>
  <si>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</si>
  <si>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</si>
  <si>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</si>
  <si>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</si>
  <si>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</si>
  <si>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</si>
  <si>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</si>
  <si>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</si>
  <si>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</si>
  <si>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</si>
  <si>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</si>
  <si>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</si>
  <si>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</si>
  <si>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</si>
  <si>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</si>
  <si>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</si>
  <si>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</si>
  <si>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</si>
  <si>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</si>
  <si>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</si>
  <si>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</si>
  <si>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</si>
  <si>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</si>
  <si>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</si>
  <si>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</si>
  <si>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</si>
  <si>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</si>
  <si>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</si>
  <si>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</si>
  <si>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</si>
  <si>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</si>
  <si>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</si>
  <si>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</si>
  <si>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</si>
  <si>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</si>
  <si>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</si>
  <si>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</si>
  <si>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</si>
  <si>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</si>
  <si>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</si>
  <si>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</si>
  <si>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</si>
  <si>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</si>
  <si>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</si>
  <si>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</si>
  <si>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</si>
  <si>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</si>
  <si>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</si>
  <si>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</si>
  <si>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</si>
  <si>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</si>
  <si>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</si>
  <si>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</si>
  <si>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</si>
  <si>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</si>
  <si>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</si>
  <si>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</si>
  <si>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</si>
  <si>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</si>
  <si>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</si>
  <si>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</si>
  <si>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</si>
  <si>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</si>
  <si>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</si>
  <si>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</si>
  <si>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</si>
  <si>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</si>
  <si>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</si>
  <si>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</si>
  <si>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</si>
  <si>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</si>
  <si>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</si>
  <si>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</si>
  <si>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</si>
  <si>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</si>
  <si>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</si>
  <si>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</si>
  <si>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</si>
  <si>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</si>
  <si>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</si>
  <si>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</si>
  <si>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</si>
  <si>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</si>
  <si>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</si>
  <si>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</si>
  <si>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</si>
  <si>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</si>
  <si>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</si>
  <si>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</si>
  <si>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</si>
  <si>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</si>
  <si>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</si>
  <si>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</si>
  <si>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</si>
  <si>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</si>
  <si>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</si>
  <si>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</si>
  <si>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</si>
  <si>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</si>
  <si>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</si>
  <si>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</si>
  <si>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</si>
  <si>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</si>
  <si>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</si>
  <si>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</si>
  <si>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</si>
  <si>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</si>
  <si>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</si>
  <si>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</si>
  <si>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</si>
  <si>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</si>
  <si>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</si>
  <si>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</si>
  <si>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</si>
  <si>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</si>
  <si>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</si>
  <si>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</si>
  <si>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</si>
  <si>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</si>
  <si>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</si>
  <si>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</si>
  <si>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</si>
  <si>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</si>
  <si>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</si>
  <si>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</si>
  <si>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</si>
  <si>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</si>
  <si>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</si>
  <si>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</si>
  <si>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</si>
  <si>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</si>
  <si>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</si>
  <si>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</si>
  <si>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</si>
  <si>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</si>
  <si>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</si>
  <si>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</si>
  <si>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</si>
  <si>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</si>
  <si>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</si>
  <si>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</si>
  <si>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</si>
  <si>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</si>
  <si>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</si>
  <si>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</si>
  <si>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</si>
  <si>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</si>
  <si>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</si>
  <si>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</si>
  <si>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</si>
  <si>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</si>
  <si>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</si>
  <si>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</si>
  <si>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</si>
  <si>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</si>
  <si>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</si>
  <si>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</si>
  <si>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</si>
  <si>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</si>
  <si>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</si>
  <si>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</si>
  <si>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</si>
  <si>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</si>
  <si>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</si>
  <si>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</si>
  <si>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</si>
  <si>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</si>
  <si>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</si>
  <si>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</si>
  <si>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</si>
  <si>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</si>
  <si>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</si>
  <si>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</si>
  <si>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</si>
  <si>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</si>
  <si>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</si>
  <si>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</si>
  <si>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</si>
  <si>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</si>
  <si>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</si>
  <si>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</si>
  <si>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</si>
  <si>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</si>
  <si>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</si>
  <si>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</si>
  <si>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</si>
  <si>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</si>
  <si>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</si>
  <si>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</si>
  <si>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</si>
  <si>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</si>
  <si>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</si>
  <si>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</si>
  <si>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</si>
  <si>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</si>
  <si>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</si>
  <si>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</si>
  <si>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</si>
  <si>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</si>
  <si>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</si>
  <si>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</si>
  <si>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</si>
  <si>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</si>
  <si>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</si>
  <si>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</si>
  <si>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</si>
  <si>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</si>
  <si>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</si>
  <si>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</si>
  <si>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</si>
  <si>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</si>
  <si>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</si>
  <si>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</si>
  <si>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</si>
  <si>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</si>
  <si>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</si>
  <si>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</si>
  <si>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</si>
  <si>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</si>
  <si>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</si>
  <si>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</si>
  <si>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</si>
  <si>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</si>
  <si>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</si>
  <si>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</si>
  <si>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</si>
  <si>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</si>
  <si>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</si>
  <si>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</si>
  <si>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</si>
  <si>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</si>
  <si>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</si>
  <si>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</si>
  <si>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</si>
  <si>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</si>
  <si>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</si>
  <si>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</si>
  <si>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</si>
  <si>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</si>
  <si>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</si>
  <si>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</si>
  <si>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</si>
  <si>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</si>
  <si>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</si>
  <si>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</si>
  <si>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</si>
  <si>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</si>
  <si>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</si>
  <si>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</si>
  <si>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</si>
  <si>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</si>
  <si>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</si>
  <si>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</si>
  <si>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</si>
  <si>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</si>
  <si>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</si>
  <si>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</si>
  <si>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</si>
  <si>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</si>
  <si>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</si>
  <si>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</si>
  <si>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</si>
  <si>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</si>
  <si>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</si>
  <si>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</si>
  <si>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</si>
  <si>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</si>
  <si>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</si>
  <si>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</si>
  <si>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</si>
  <si>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</si>
  <si>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</si>
  <si>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</si>
  <si>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</si>
  <si>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</si>
  <si>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</si>
  <si>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</si>
  <si>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</si>
  <si>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</si>
  <si>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</si>
  <si>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</si>
  <si>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</si>
  <si>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</si>
  <si>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</si>
  <si>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</si>
  <si>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</si>
  <si>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</si>
  <si>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</si>
  <si>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</si>
  <si>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</si>
  <si>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</si>
  <si>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</si>
  <si>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</si>
  <si>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</si>
  <si>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</si>
  <si>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</si>
  <si>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</si>
  <si>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</si>
  <si>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</si>
  <si>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</si>
  <si>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</si>
  <si>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</si>
  <si>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</si>
  <si>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</si>
  <si>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</si>
  <si>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</si>
  <si>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</si>
  <si>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</si>
  <si>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</si>
  <si>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</si>
  <si>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</si>
  <si>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</si>
  <si>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</si>
  <si>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</si>
  <si>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</si>
  <si>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</si>
  <si>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</si>
  <si>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</si>
  <si>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</si>
  <si>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</si>
  <si>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</si>
  <si>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</si>
  <si>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</si>
  <si>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</si>
  <si>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</si>
  <si>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</si>
  <si>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</si>
  <si>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</si>
  <si>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</si>
  <si>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</si>
  <si>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</si>
  <si>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</si>
  <si>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</si>
  <si>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</si>
  <si>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</si>
  <si>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</si>
  <si>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</si>
  <si>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</si>
  <si>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</si>
  <si>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</si>
  <si>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</si>
  <si>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</si>
  <si>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</si>
  <si>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</si>
  <si>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</si>
  <si>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</si>
  <si>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</si>
  <si>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</si>
  <si>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</si>
  <si>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</si>
  <si>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</si>
  <si>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</si>
  <si>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</si>
  <si>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</si>
  <si>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</si>
  <si>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</si>
  <si>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</si>
  <si>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</si>
  <si>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</si>
  <si>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</si>
  <si>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</si>
  <si>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</si>
  <si>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</si>
  <si>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</si>
  <si>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</si>
  <si>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</si>
  <si>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</si>
  <si>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</si>
  <si>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</si>
  <si>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</si>
  <si>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</si>
  <si>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</si>
  <si>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</si>
  <si>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</si>
  <si>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</si>
  <si>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</si>
  <si>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</si>
  <si>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</si>
  <si>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</si>
  <si>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</si>
  <si>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</si>
  <si>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</si>
  <si>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</si>
  <si>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</si>
  <si>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</si>
  <si>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</si>
  <si>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</si>
  <si>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</si>
  <si>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</si>
  <si>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</si>
  <si>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</si>
  <si>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</si>
  <si>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</si>
  <si>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</si>
  <si>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</si>
  <si>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</si>
  <si>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</si>
  <si>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</si>
  <si>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</si>
  <si>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</si>
  <si>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</si>
  <si>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</si>
  <si>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</si>
  <si>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</si>
  <si>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</si>
  <si>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</si>
  <si>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</si>
  <si>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</si>
  <si>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</si>
  <si>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</si>
  <si>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</si>
  <si>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</si>
  <si>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</si>
  <si>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</si>
  <si>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</si>
  <si>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</si>
  <si>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</si>
  <si>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</si>
  <si>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</si>
  <si>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</si>
  <si>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</si>
  <si>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</si>
  <si>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</si>
  <si>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</si>
  <si>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</si>
  <si>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</si>
  <si>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</si>
  <si>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</si>
  <si>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</si>
  <si>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</si>
  <si>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</si>
  <si>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</si>
  <si>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</si>
  <si>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</si>
  <si>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</si>
  <si>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</si>
  <si>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</si>
  <si>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</si>
  <si>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</si>
  <si>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</si>
  <si>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</si>
  <si>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</si>
  <si>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</si>
  <si>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</si>
  <si>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</si>
  <si>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</si>
  <si>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</si>
  <si>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</si>
  <si>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</si>
  <si>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</si>
  <si>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</si>
  <si>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</si>
  <si>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</si>
  <si>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</si>
  <si>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</si>
  <si>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</si>
  <si>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</si>
  <si>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</si>
  <si>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</si>
  <si>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</si>
  <si>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</si>
  <si>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</si>
  <si>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</si>
  <si>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</si>
  <si>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</si>
  <si>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</si>
  <si>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</si>
  <si>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</si>
  <si>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</si>
  <si>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</si>
  <si>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</si>
  <si>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</si>
  <si>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</si>
  <si>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</si>
  <si>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</si>
  <si>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</si>
  <si>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</si>
  <si>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</si>
  <si>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</si>
  <si>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</si>
  <si>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</si>
  <si>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</si>
  <si>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</si>
  <si>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</si>
  <si>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</si>
  <si>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</si>
  <si>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</si>
  <si>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</si>
  <si>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</si>
  <si>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</si>
  <si>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</si>
  <si>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</si>
  <si>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</si>
  <si>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</si>
  <si>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</si>
  <si>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</si>
  <si>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</si>
  <si>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</si>
  <si>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</si>
  <si>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</si>
  <si>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</si>
  <si>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</si>
  <si>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</si>
  <si>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</si>
  <si>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</si>
  <si>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</si>
  <si>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</si>
  <si>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</si>
  <si>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</si>
  <si>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</si>
  <si>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</si>
  <si>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</si>
  <si>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</si>
  <si>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</si>
  <si>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</si>
  <si>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</si>
  <si>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</si>
  <si>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</si>
  <si>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</si>
  <si>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</si>
  <si>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</si>
  <si>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</si>
  <si>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</si>
  <si>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</si>
  <si>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</si>
  <si>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</si>
  <si>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</si>
  <si>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</si>
  <si>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</si>
  <si>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</si>
  <si>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</si>
  <si>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</si>
  <si>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</si>
  <si>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</si>
  <si>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</si>
  <si>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</si>
  <si>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</si>
  <si>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</si>
  <si>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</si>
  <si>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</si>
  <si>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</si>
  <si>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</si>
  <si>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</si>
  <si>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</si>
  <si>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</si>
  <si>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</si>
  <si>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</si>
  <si>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</si>
  <si>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</si>
  <si>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</si>
  <si>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</si>
  <si>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</si>
  <si>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</si>
  <si>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</si>
  <si>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</si>
  <si>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</si>
  <si>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</si>
  <si>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</si>
  <si>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</si>
  <si>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</si>
  <si>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</si>
  <si>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</si>
  <si>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</si>
  <si>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</si>
  <si>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</si>
  <si>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</si>
  <si>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</si>
  <si>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</si>
  <si>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</si>
  <si>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</si>
  <si>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</si>
  <si>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</si>
  <si>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</si>
  <si>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</si>
  <si>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</si>
  <si>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</si>
  <si>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</si>
  <si>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</si>
  <si>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</si>
  <si>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</si>
  <si>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</si>
  <si>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</si>
  <si>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</si>
  <si>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</si>
  <si>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</si>
  <si>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</si>
  <si>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</si>
  <si>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</si>
  <si>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</si>
  <si>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</si>
  <si>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</si>
  <si>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</si>
  <si>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</si>
  <si>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</si>
  <si>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</si>
  <si>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</si>
  <si>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</si>
  <si>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</si>
  <si>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</si>
  <si>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</si>
  <si>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</si>
  <si>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</si>
  <si>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</si>
  <si>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</si>
  <si>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</si>
  <si>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</si>
  <si>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</si>
  <si>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</si>
  <si>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</si>
  <si>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</si>
  <si>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</si>
  <si>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</si>
  <si>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</si>
  <si>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</si>
  <si>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</si>
  <si>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</si>
  <si>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</si>
  <si>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</si>
  <si>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</si>
  <si>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</si>
  <si>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</si>
  <si>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</si>
  <si>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</si>
  <si>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</si>
  <si>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</si>
  <si>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</si>
  <si>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</si>
  <si>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</si>
  <si>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</si>
  <si>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</si>
  <si>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</si>
  <si>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</si>
  <si>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</si>
  <si>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</si>
  <si>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</si>
  <si>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</si>
  <si>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</si>
  <si>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</si>
  <si>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</si>
  <si>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</si>
  <si>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</si>
  <si>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</si>
  <si>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</si>
  <si>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</si>
  <si>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</si>
  <si>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</si>
  <si>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</si>
  <si>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</si>
  <si>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</si>
  <si>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</si>
  <si>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</si>
  <si>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</si>
  <si>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</si>
  <si>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</si>
  <si>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</si>
  <si>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</si>
  <si>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</si>
  <si>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</si>
  <si>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</si>
  <si>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</si>
  <si>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</si>
  <si>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</si>
  <si>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</si>
  <si>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</si>
  <si>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</si>
  <si>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</si>
  <si>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</si>
  <si>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</si>
  <si>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</si>
  <si>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</si>
  <si>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</si>
  <si>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</si>
  <si>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</si>
  <si>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</si>
  <si>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</si>
  <si>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</si>
  <si>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</si>
  <si>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</si>
  <si>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</si>
  <si>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</si>
  <si>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</si>
  <si>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</si>
  <si>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</si>
  <si>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</si>
  <si>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</si>
  <si>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</si>
  <si>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</si>
  <si>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</si>
  <si>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</si>
  <si>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</si>
  <si>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</si>
  <si>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</si>
  <si>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</si>
  <si>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</si>
  <si>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</si>
  <si>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</si>
  <si>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</si>
  <si>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</si>
  <si>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</si>
  <si>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</si>
  <si>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</si>
  <si>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</si>
  <si>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</si>
  <si>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</si>
  <si>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</si>
  <si>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</si>
  <si>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</si>
  <si>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</si>
  <si>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</si>
  <si>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</si>
  <si>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</si>
  <si>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</si>
  <si>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</si>
  <si>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</si>
  <si>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</si>
  <si>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</si>
  <si>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</si>
  <si>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</si>
  <si>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</si>
  <si>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</si>
  <si>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</si>
  <si>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</si>
  <si>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</si>
  <si>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</si>
  <si>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</si>
  <si>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</si>
  <si>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</si>
  <si>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</si>
  <si>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</si>
  <si>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</si>
  <si>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</si>
  <si>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</si>
  <si>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</si>
  <si>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</si>
  <si>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</si>
  <si>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</si>
  <si>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</si>
  <si>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</si>
  <si>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</si>
  <si>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</si>
  <si>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</si>
  <si>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</si>
  <si>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</si>
  <si>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</si>
  <si>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</si>
  <si>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</si>
  <si>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</si>
  <si>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</si>
  <si>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</si>
  <si>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</si>
  <si>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</si>
  <si>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</si>
  <si>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</si>
  <si>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</si>
  <si>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</si>
  <si>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</si>
  <si>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</si>
  <si>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</si>
  <si>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</si>
  <si>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</si>
  <si>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</si>
  <si>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</si>
  <si>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</si>
  <si>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</si>
  <si>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</si>
  <si>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</si>
  <si>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</si>
  <si>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</si>
  <si>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</si>
  <si>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</si>
  <si>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</si>
  <si>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</si>
  <si>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</si>
  <si>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</si>
  <si>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</si>
  <si>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</si>
  <si>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</si>
  <si>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</si>
  <si>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</si>
  <si>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</si>
  <si>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</si>
  <si>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</si>
  <si>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</si>
  <si>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</si>
  <si>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</si>
  <si>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</si>
  <si>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</si>
  <si>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</si>
  <si>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</si>
  <si>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</si>
  <si>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</si>
  <si>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</si>
  <si>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</si>
  <si>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</si>
  <si>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</si>
  <si>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</si>
  <si>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</si>
  <si>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</si>
  <si>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</si>
  <si>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</si>
  <si>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</si>
  <si>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</si>
  <si>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</si>
  <si>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</si>
  <si>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</si>
  <si>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</si>
  <si>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</si>
  <si>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</si>
  <si>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</si>
  <si>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</si>
  <si>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</si>
  <si>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</si>
  <si>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</si>
  <si>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</si>
  <si>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</si>
  <si>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</si>
  <si>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</si>
  <si>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</si>
  <si>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</si>
  <si>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</si>
  <si>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</si>
  <si>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</si>
  <si>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</si>
  <si>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</si>
  <si>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</si>
  <si>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</si>
  <si>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</si>
  <si>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</si>
  <si>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</si>
  <si>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</si>
  <si>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</si>
  <si>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</si>
  <si>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</si>
  <si>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</si>
  <si>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</si>
  <si>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</si>
  <si>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</si>
  <si>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</si>
  <si>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</si>
  <si>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</si>
  <si>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</si>
  <si>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</si>
  <si>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</si>
  <si>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</si>
  <si>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</si>
  <si>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</si>
  <si>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</si>
  <si>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</si>
  <si>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</si>
  <si>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</si>
  <si>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</si>
  <si>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</si>
  <si>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</si>
  <si>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</si>
  <si>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</si>
  <si>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</si>
  <si>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</si>
  <si>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</si>
  <si>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</si>
  <si>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</si>
  <si>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</si>
  <si>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</si>
  <si>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</si>
  <si>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</si>
  <si>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</si>
  <si>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</si>
  <si>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</si>
  <si>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</si>
  <si>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</si>
  <si>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</si>
  <si>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</si>
  <si>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</si>
  <si>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</si>
  <si>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</si>
  <si>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</si>
  <si>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</si>
  <si>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</si>
  <si>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</si>
  <si>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</si>
  <si>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</si>
  <si>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</si>
  <si>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</si>
  <si>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</si>
  <si>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</si>
  <si>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</si>
  <si>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</si>
  <si>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</si>
  <si>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</si>
  <si>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</si>
  <si>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</si>
  <si>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</si>
  <si>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</si>
  <si>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</si>
  <si>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</si>
  <si>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</si>
  <si>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</si>
  <si>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</si>
  <si>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</si>
  <si>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</si>
  <si>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</si>
  <si>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</si>
  <si>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</si>
  <si>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</si>
  <si>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</si>
  <si>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</si>
  <si>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</si>
  <si>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</si>
  <si>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</si>
  <si>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</si>
  <si>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</si>
  <si>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</si>
  <si>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</si>
  <si>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</si>
  <si>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</si>
  <si>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</si>
  <si>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</si>
  <si>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</si>
  <si>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</si>
  <si>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</si>
  <si>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</si>
  <si>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</si>
  <si>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</si>
  <si>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</si>
  <si>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</si>
  <si>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</si>
  <si>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</si>
  <si>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</si>
  <si>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</si>
  <si>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</si>
  <si>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</si>
  <si>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</si>
  <si>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</si>
  <si>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</si>
  <si>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</si>
  <si>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</si>
  <si>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</si>
  <si>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</si>
  <si>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</si>
  <si>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</si>
  <si>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</si>
  <si>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</si>
  <si>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</si>
  <si>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</si>
  <si>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</si>
  <si>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</si>
  <si>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</si>
  <si>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</si>
  <si>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</si>
  <si>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</si>
  <si>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</si>
  <si>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</si>
  <si>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</si>
  <si>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</si>
  <si>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</si>
  <si>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</si>
  <si>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</si>
  <si>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</si>
  <si>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</si>
  <si>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</si>
  <si>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</si>
  <si>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</si>
  <si>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</si>
  <si>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</si>
  <si>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</si>
  <si>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</si>
  <si>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</si>
  <si>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</si>
  <si>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</si>
  <si>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</si>
  <si>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</si>
  <si>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</si>
  <si>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</si>
  <si>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</si>
  <si>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</si>
  <si>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</si>
  <si>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</si>
  <si>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</si>
  <si>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</si>
  <si>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</si>
  <si>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</si>
  <si>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</si>
  <si>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</si>
  <si>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</si>
  <si>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</si>
  <si>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</si>
  <si>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</si>
  <si>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</si>
  <si>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</si>
  <si>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</si>
  <si>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</si>
  <si>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</si>
  <si>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</si>
  <si>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</si>
  <si>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</si>
  <si>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</si>
  <si>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</si>
  <si>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</si>
  <si>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</si>
  <si>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</si>
  <si>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</si>
  <si>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</si>
  <si>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</si>
  <si>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</si>
  <si>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</si>
  <si>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</si>
  <si>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</si>
  <si>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</si>
  <si>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</si>
  <si>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</si>
  <si>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</si>
  <si>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</si>
  <si>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</si>
  <si>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</si>
  <si>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</si>
  <si>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</si>
  <si>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</si>
  <si>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</si>
  <si>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</si>
  <si>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</si>
  <si>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</si>
  <si>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</si>
  <si>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</si>
  <si>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</si>
  <si>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</si>
  <si>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</si>
  <si>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</si>
  <si>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</si>
  <si>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</si>
  <si>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</si>
  <si>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</si>
  <si>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</si>
  <si>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</si>
  <si>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</si>
  <si>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</si>
  <si>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</si>
  <si>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</si>
  <si>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</si>
  <si>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</si>
  <si>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</si>
  <si>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</si>
  <si>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</si>
  <si>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</si>
  <si>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</si>
  <si>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</si>
  <si>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</si>
  <si>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</si>
  <si>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</si>
  <si>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</si>
  <si>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</si>
  <si>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</si>
  <si>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</si>
  <si>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</si>
  <si>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</si>
  <si>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</si>
  <si>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</si>
  <si>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</si>
  <si>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</si>
  <si>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</si>
  <si>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</si>
  <si>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</si>
  <si>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</si>
  <si>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</si>
  <si>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</si>
  <si>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</si>
  <si>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</si>
  <si>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</si>
  <si>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</si>
  <si>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</si>
  <si>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</si>
  <si>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</si>
  <si>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</si>
  <si>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</si>
  <si>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</si>
  <si>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</si>
  <si>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</si>
  <si>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</si>
  <si>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</si>
  <si>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</si>
  <si>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</si>
  <si>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</si>
  <si>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</si>
  <si>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</si>
  <si>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</si>
  <si>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</si>
  <si>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</si>
  <si>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</si>
  <si>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</si>
  <si>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</si>
  <si>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</si>
  <si>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</si>
  <si>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</si>
  <si>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</si>
  <si>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</si>
  <si>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</si>
  <si>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</si>
  <si>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</si>
  <si>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</si>
  <si>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</si>
  <si>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</si>
  <si>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</si>
  <si>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</si>
  <si>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</si>
  <si>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</si>
  <si>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</si>
  <si>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</si>
  <si>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</si>
  <si>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</si>
  <si>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</si>
  <si>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</si>
  <si>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</si>
  <si>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</si>
  <si>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</si>
  <si>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</si>
  <si>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</si>
  <si>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</si>
  <si>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</si>
  <si>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</si>
  <si>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</si>
  <si>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</si>
  <si>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</si>
  <si>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</si>
  <si>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</si>
  <si>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</si>
  <si>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</si>
  <si>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</si>
  <si>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</si>
  <si>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</si>
  <si>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</si>
  <si>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</si>
  <si>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</si>
  <si>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</si>
  <si>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</si>
  <si>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</si>
  <si>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</si>
  <si>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</si>
  <si>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</si>
  <si>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</si>
  <si>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</si>
  <si>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</si>
  <si>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</si>
  <si>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</si>
  <si>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</si>
  <si>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</si>
  <si>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</si>
  <si>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</si>
  <si>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</si>
  <si>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</si>
  <si>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</si>
  <si>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</si>
  <si>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</si>
  <si>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</si>
  <si>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</si>
  <si>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</si>
  <si>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</si>
  <si>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</si>
  <si>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</si>
  <si>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</si>
  <si>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</si>
  <si>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</si>
  <si>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</si>
  <si>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</si>
  <si>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</si>
  <si>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</si>
  <si>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</si>
  <si>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</si>
  <si>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</si>
  <si>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</si>
  <si>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</si>
  <si>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</si>
  <si>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</si>
  <si>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</si>
  <si>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</si>
  <si>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</si>
  <si>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</si>
  <si>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</si>
  <si>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</si>
  <si>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</si>
  <si>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</si>
  <si>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</si>
  <si>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</si>
  <si>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</si>
  <si>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</si>
  <si>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</si>
  <si>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</si>
  <si>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</si>
  <si>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</si>
  <si>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</si>
  <si>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</si>
  <si>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</si>
  <si>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</si>
  <si>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</si>
  <si>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</si>
  <si>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</si>
  <si>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</si>
  <si>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</si>
  <si>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</si>
  <si>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</si>
  <si>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</si>
  <si>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</si>
  <si>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</si>
  <si>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</si>
  <si>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</si>
  <si>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</si>
  <si>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</si>
  <si>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</si>
  <si>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</si>
  <si>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</si>
  <si>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</si>
  <si>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</si>
  <si>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</si>
  <si>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</si>
  <si>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</si>
  <si>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</si>
  <si>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</si>
  <si>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</si>
  <si>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</si>
  <si>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</si>
  <si>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</si>
  <si>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</si>
  <si>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</si>
  <si>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</si>
  <si>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</si>
  <si>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</si>
  <si>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</si>
  <si>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</si>
  <si>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</si>
  <si>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</si>
  <si>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</si>
  <si>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</si>
  <si>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</si>
  <si>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</si>
  <si>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</si>
  <si>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</si>
  <si>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</si>
  <si>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</si>
  <si>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</si>
  <si>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</si>
  <si>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</si>
  <si>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</si>
  <si>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</si>
  <si>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</si>
  <si>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</si>
  <si>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</si>
  <si>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</si>
  <si>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</si>
  <si>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</si>
  <si>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</si>
  <si>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</si>
  <si>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</si>
  <si>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</si>
  <si>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</si>
  <si>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</si>
  <si>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</si>
  <si>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</si>
  <si>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</si>
  <si>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</si>
  <si>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</si>
  <si>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</si>
  <si>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</si>
  <si>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</si>
  <si>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</si>
  <si>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</si>
  <si>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</si>
  <si>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</si>
  <si>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</si>
  <si>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</si>
  <si>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</si>
  <si>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</si>
  <si>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</si>
  <si>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</si>
  <si>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</si>
  <si>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</si>
  <si>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</si>
  <si>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</si>
  <si>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</si>
  <si>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</si>
  <si>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</si>
  <si>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</si>
  <si>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</si>
  <si>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</si>
  <si>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</si>
  <si>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</si>
  <si>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</si>
  <si>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</si>
  <si>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</si>
  <si>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</si>
  <si>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</si>
  <si>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</si>
  <si>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</si>
  <si>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</si>
  <si>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</si>
  <si>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</si>
  <si>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</si>
  <si>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</si>
  <si>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</si>
  <si>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</si>
  <si>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</si>
  <si>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</si>
  <si>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</si>
  <si>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</si>
  <si>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</si>
  <si>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</si>
  <si>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</si>
  <si>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</si>
  <si>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</si>
  <si>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</si>
  <si>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</si>
  <si>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</si>
  <si>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</si>
  <si>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</si>
  <si>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</si>
  <si>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</si>
  <si>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</si>
  <si>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</si>
  <si>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</si>
  <si>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</si>
  <si>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</si>
  <si>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</si>
  <si>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</si>
  <si>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</si>
  <si>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</si>
  <si>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</si>
  <si>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</si>
  <si>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</si>
  <si>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</si>
  <si>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</si>
  <si>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</si>
  <si>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</si>
  <si>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</si>
  <si>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</si>
  <si>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</si>
  <si>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</si>
  <si>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</si>
  <si>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</si>
  <si>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</si>
  <si>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</si>
  <si>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</si>
  <si>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</si>
  <si>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</si>
  <si>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</si>
  <si>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</si>
  <si>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</si>
  <si>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</si>
  <si>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</si>
  <si>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</si>
  <si>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</si>
  <si>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</si>
  <si>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</si>
  <si>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</si>
  <si>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</si>
  <si>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</si>
  <si>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</si>
  <si>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</si>
  <si>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</si>
  <si>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</si>
  <si>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</si>
  <si>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</si>
  <si>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</si>
  <si>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</si>
  <si>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</si>
  <si>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</si>
  <si>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</si>
  <si>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</si>
  <si>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</si>
  <si>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</si>
  <si>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</si>
  <si>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</si>
  <si>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</si>
  <si>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</si>
  <si>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</si>
  <si>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</si>
  <si>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</si>
  <si>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</si>
  <si>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</si>
  <si>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</si>
  <si>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</si>
  <si>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</si>
  <si>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</si>
  <si>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</si>
  <si>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</si>
  <si>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</si>
  <si>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</si>
  <si>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</si>
  <si>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</si>
  <si>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</si>
  <si>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</si>
  <si>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</si>
  <si>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</si>
  <si>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</si>
  <si>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</si>
  <si>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</si>
  <si>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</si>
  <si>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</si>
  <si>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</si>
  <si>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</si>
  <si>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</si>
  <si>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</si>
  <si>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</si>
  <si>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</si>
  <si>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</si>
  <si>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</si>
  <si>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</si>
  <si>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</si>
  <si>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</si>
  <si>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</si>
  <si>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</si>
  <si>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</si>
  <si>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</si>
  <si>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</si>
  <si>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</si>
  <si>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</si>
  <si>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</si>
  <si>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</si>
  <si>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</si>
  <si>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</si>
  <si>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</si>
  <si>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</si>
  <si>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</si>
  <si>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</si>
  <si>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</si>
  <si>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</si>
  <si>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</si>
  <si>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</si>
  <si>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</si>
  <si>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</si>
  <si>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</si>
  <si>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</si>
  <si>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</si>
  <si>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</si>
  <si>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</si>
  <si>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</si>
  <si>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</si>
  <si>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</si>
  <si>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</si>
  <si>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</si>
  <si>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</si>
  <si>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</si>
  <si>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</si>
  <si>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</si>
  <si>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</si>
  <si>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</si>
  <si>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</si>
  <si>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</si>
  <si>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</si>
  <si>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</si>
  <si>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</si>
  <si>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</si>
  <si>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</si>
  <si>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</si>
  <si>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</si>
  <si>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</si>
  <si>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</si>
  <si>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</si>
  <si>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</si>
  <si>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</si>
  <si>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</si>
  <si>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</si>
  <si>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</si>
  <si>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</si>
  <si>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</si>
  <si>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</si>
  <si>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</si>
  <si>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</si>
  <si>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</si>
  <si>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</si>
  <si>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</si>
  <si>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</si>
  <si>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</si>
  <si>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</si>
  <si>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</si>
  <si>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</si>
  <si>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</si>
  <si>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</si>
  <si>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</si>
  <si>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</si>
  <si>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</si>
  <si>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</si>
  <si>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</si>
  <si>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</si>
  <si>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</si>
  <si>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</si>
  <si>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</si>
  <si>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</si>
  <si>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</si>
  <si>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</si>
  <si>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</si>
  <si>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</si>
  <si>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</si>
  <si>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</si>
  <si>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</si>
  <si>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</si>
  <si>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</si>
  <si>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</si>
  <si>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</si>
  <si>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</si>
  <si>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</si>
  <si>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</si>
  <si>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</si>
  <si>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</si>
  <si>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</si>
  <si>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</si>
  <si>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</si>
  <si>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</si>
  <si>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</si>
  <si>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</si>
  <si>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</si>
  <si>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</si>
  <si>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</si>
  <si>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</si>
  <si>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</si>
  <si>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</si>
  <si>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</si>
  <si>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</si>
  <si>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</si>
  <si>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</si>
  <si>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</si>
  <si>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</si>
  <si>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</si>
  <si>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</si>
  <si>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</si>
  <si>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</si>
  <si>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</si>
  <si>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</si>
  <si>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</si>
  <si>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</si>
  <si>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</si>
  <si>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</si>
  <si>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</si>
  <si>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</si>
  <si>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</si>
  <si>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</si>
  <si>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</si>
  <si>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</si>
  <si>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</si>
  <si>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</si>
  <si>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</si>
  <si>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</si>
  <si>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</si>
  <si>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</si>
  <si>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</si>
  <si>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</si>
  <si>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</si>
  <si>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</si>
  <si>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</si>
  <si>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</si>
  <si>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</si>
  <si>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</si>
  <si>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</si>
  <si>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</si>
  <si>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</si>
  <si>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</si>
  <si>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</si>
  <si>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</si>
  <si>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</si>
  <si>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</si>
  <si>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</si>
  <si>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</si>
  <si>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</si>
  <si>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</si>
  <si>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</si>
  <si>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</si>
  <si>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</si>
  <si>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</si>
  <si>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</si>
  <si>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</si>
  <si>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</si>
  <si>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</si>
  <si>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</si>
  <si>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</si>
  <si>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</si>
  <si>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</si>
  <si>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</si>
  <si>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</si>
  <si>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</si>
  <si>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</si>
  <si>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</si>
  <si>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</si>
  <si>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</si>
  <si>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</si>
  <si>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</si>
  <si>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</si>
  <si>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</si>
  <si>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</si>
  <si>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</si>
  <si>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</si>
  <si>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</si>
  <si>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</si>
  <si>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</si>
  <si>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</si>
  <si>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</si>
  <si>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</si>
  <si>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</si>
  <si>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</si>
  <si>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</si>
  <si>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</si>
  <si>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</si>
  <si>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</si>
  <si>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</si>
  <si>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</si>
  <si>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</si>
  <si>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</si>
  <si>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</si>
  <si>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</si>
  <si>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</si>
  <si>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</si>
  <si>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</si>
  <si>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</si>
  <si>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</si>
  <si>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</si>
  <si>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</si>
  <si>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</si>
  <si>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</si>
  <si>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</si>
  <si>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</si>
  <si>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</si>
  <si>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</si>
  <si>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</si>
  <si>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</si>
  <si>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</si>
  <si>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</si>
  <si>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</si>
  <si>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</si>
  <si>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</si>
  <si>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</si>
  <si>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</si>
  <si>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</si>
  <si>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</si>
  <si>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</si>
  <si>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</si>
  <si>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</si>
  <si>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</si>
  <si>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</si>
  <si>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</si>
  <si>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</si>
  <si>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</si>
  <si>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</si>
  <si>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</si>
  <si>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</si>
  <si>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</si>
  <si>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</si>
  <si>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</si>
  <si>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</si>
  <si>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</si>
  <si>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</si>
  <si>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</si>
  <si>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</si>
  <si>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</si>
  <si>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</si>
  <si>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</si>
  <si>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</si>
  <si>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</si>
  <si>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</si>
  <si>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</si>
  <si>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</si>
  <si>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</si>
  <si>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</si>
  <si>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</si>
  <si>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</si>
  <si>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</si>
  <si>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</si>
  <si>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</si>
  <si>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</si>
  <si>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</si>
  <si>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</si>
  <si>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</si>
  <si>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</si>
  <si>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</si>
  <si>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</si>
  <si>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</si>
  <si>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</si>
  <si>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</si>
  <si>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</si>
  <si>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</si>
  <si>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</si>
  <si>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</si>
  <si>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</si>
  <si>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</si>
  <si>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</si>
  <si>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</si>
  <si>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</si>
  <si>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</si>
  <si>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</si>
  <si>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</si>
  <si>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</si>
  <si>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</si>
  <si>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</si>
  <si>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</si>
  <si>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</si>
  <si>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</si>
  <si>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</si>
  <si>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</si>
  <si>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</si>
  <si>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</si>
  <si>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</si>
  <si>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</si>
  <si>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</si>
  <si>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</si>
  <si>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</si>
  <si>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</si>
  <si>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</si>
  <si>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</si>
  <si>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</si>
  <si>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</si>
  <si>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</si>
  <si>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</si>
  <si>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</si>
  <si>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</si>
  <si>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</si>
  <si>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</si>
  <si>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</si>
  <si>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</si>
  <si>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</si>
  <si>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</si>
  <si>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</si>
  <si>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</si>
  <si>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</si>
  <si>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</si>
  <si>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</si>
  <si>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</si>
  <si>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</si>
  <si>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</si>
  <si>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</si>
  <si>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</si>
  <si>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</si>
  <si>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</si>
  <si>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</si>
  <si>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</si>
  <si>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</si>
  <si>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</si>
  <si>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</si>
  <si>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</si>
  <si>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</si>
  <si>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</si>
  <si>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</si>
  <si>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</si>
  <si>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</si>
  <si>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</si>
  <si>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</si>
  <si>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</si>
  <si>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</si>
  <si>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</si>
  <si>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</si>
  <si>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</si>
  <si>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</si>
  <si>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</si>
  <si>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</si>
  <si>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</si>
  <si>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</si>
  <si>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</si>
  <si>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</si>
  <si>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</si>
  <si>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</si>
  <si>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</si>
  <si>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</si>
  <si>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</si>
  <si>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</si>
  <si>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</si>
  <si>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</si>
  <si>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</si>
  <si>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</si>
  <si>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</si>
  <si>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</si>
  <si>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</si>
  <si>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</si>
  <si>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</si>
  <si>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</si>
  <si>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</si>
  <si>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</si>
  <si>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</si>
  <si>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</si>
  <si>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</si>
  <si>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</si>
  <si>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</si>
  <si>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</si>
  <si>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</si>
  <si>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</si>
  <si>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</si>
  <si>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</si>
  <si>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</si>
  <si>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</si>
  <si>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</si>
  <si>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</si>
  <si>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</si>
  <si>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</si>
  <si>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</si>
  <si>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</si>
  <si>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</si>
  <si>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</si>
  <si>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</si>
  <si>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</si>
  <si>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</si>
  <si>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</si>
  <si>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</si>
  <si>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</si>
  <si>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</si>
  <si>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</si>
  <si>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</si>
  <si>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</si>
  <si>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</si>
  <si>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</si>
  <si>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</si>
  <si>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</si>
  <si>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</si>
  <si>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</si>
  <si>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</si>
  <si>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</si>
  <si>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</si>
  <si>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</si>
  <si>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</si>
  <si>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</si>
  <si>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</si>
  <si>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</si>
  <si>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</si>
  <si>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</si>
  <si>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</si>
  <si>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</si>
  <si>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</si>
  <si>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</si>
  <si>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</si>
  <si>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</si>
  <si>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</si>
  <si>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</si>
  <si>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</si>
  <si>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</si>
  <si>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</si>
  <si>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</si>
  <si>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</si>
  <si>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</si>
  <si>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</si>
  <si>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</si>
  <si>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</si>
  <si>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</si>
  <si>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</si>
  <si>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</si>
  <si>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</si>
  <si>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</si>
  <si>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</si>
  <si>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</si>
  <si>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</si>
  <si>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</si>
  <si>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</si>
  <si>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</si>
  <si>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</si>
  <si>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</si>
  <si>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</si>
  <si>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</si>
  <si>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</si>
  <si>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</si>
  <si>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</si>
  <si>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</si>
  <si>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</si>
  <si>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</si>
  <si>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</si>
  <si>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</si>
  <si>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</si>
  <si>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</si>
  <si>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</si>
  <si>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</si>
  <si>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</si>
  <si>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</si>
  <si>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</si>
  <si>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</si>
  <si>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</si>
  <si>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</si>
  <si>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</si>
  <si>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</si>
  <si>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</si>
  <si>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</si>
  <si>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</si>
  <si>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</si>
  <si>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</si>
  <si>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</si>
  <si>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</si>
  <si>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</si>
  <si>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</si>
  <si>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</si>
  <si>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</si>
  <si>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</si>
  <si>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</si>
  <si>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</si>
  <si>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</si>
  <si>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</si>
  <si>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</si>
  <si>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</si>
  <si>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</si>
  <si>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</si>
  <si>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</si>
  <si>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</si>
  <si>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</si>
  <si>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</si>
  <si>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</si>
  <si>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</si>
  <si>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</si>
  <si>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</si>
  <si>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</si>
  <si>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</si>
  <si>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</si>
  <si>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</si>
  <si>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</si>
  <si>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</si>
  <si>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</si>
  <si>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</si>
  <si>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</si>
  <si>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</si>
  <si>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</si>
  <si>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</si>
  <si>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</si>
  <si>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</si>
  <si>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</si>
  <si>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</si>
  <si>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</si>
  <si>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</si>
  <si>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</si>
  <si>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</si>
  <si>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</si>
  <si>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</si>
  <si>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</si>
  <si>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</si>
  <si>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</si>
  <si>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</si>
  <si>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</si>
  <si>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</si>
  <si>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</si>
  <si>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</si>
  <si>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</si>
  <si>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</si>
  <si>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</si>
  <si>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</si>
  <si>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</si>
  <si>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</si>
  <si>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</si>
  <si>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</si>
  <si>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</si>
  <si>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</si>
  <si>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</si>
  <si>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</si>
  <si>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</si>
  <si>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</si>
  <si>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</si>
  <si>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</si>
  <si>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</si>
  <si>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</si>
  <si>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</si>
  <si>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</si>
  <si>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</si>
  <si>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</si>
  <si>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</si>
  <si>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</si>
  <si>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</si>
  <si>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</si>
  <si>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</si>
  <si>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</si>
  <si>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</si>
  <si>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</si>
  <si>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</si>
  <si>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</si>
  <si>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</si>
  <si>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</si>
  <si>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</si>
  <si>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</si>
  <si>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</si>
  <si>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</si>
  <si>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</si>
  <si>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</si>
  <si>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</si>
  <si>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</si>
  <si>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</si>
  <si>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</si>
  <si>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</si>
  <si>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</si>
  <si>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</si>
  <si>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</si>
  <si>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</si>
  <si>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</si>
  <si>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</si>
  <si>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</si>
  <si>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</si>
  <si>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</si>
  <si>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</si>
  <si>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</si>
  <si>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</si>
  <si>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</si>
  <si>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</si>
  <si>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</si>
  <si>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</si>
  <si>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</si>
  <si>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</si>
  <si>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</si>
  <si>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</si>
  <si>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</si>
  <si>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</si>
  <si>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</si>
  <si>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</si>
  <si>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</si>
  <si>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</si>
  <si>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</si>
  <si>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</si>
  <si>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</si>
  <si>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</si>
  <si>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</si>
  <si>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</si>
  <si>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</si>
  <si>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</si>
  <si>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</si>
  <si>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</si>
  <si>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</si>
  <si>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</si>
  <si>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</si>
  <si>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</si>
  <si>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</si>
  <si>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</si>
  <si>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</si>
  <si>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</si>
  <si>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</si>
  <si>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</si>
  <si>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</si>
  <si>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</si>
  <si>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</si>
  <si>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</si>
  <si>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</si>
  <si>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</si>
  <si>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</si>
  <si>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</si>
  <si>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</si>
  <si>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</si>
  <si>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</si>
  <si>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</si>
  <si>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</si>
  <si>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</si>
  <si>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</si>
  <si>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</si>
  <si>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</si>
  <si>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</si>
  <si>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</si>
  <si>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</si>
  <si>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</si>
  <si>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</si>
  <si>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</si>
  <si>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</si>
  <si>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</si>
  <si>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</si>
  <si>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</si>
  <si>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</si>
  <si>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</si>
  <si>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</si>
  <si>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</si>
  <si>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</si>
  <si>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</si>
  <si>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</si>
  <si>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</si>
  <si>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</si>
  <si>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</si>
  <si>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</si>
  <si>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</si>
  <si>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</si>
  <si>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</si>
  <si>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</si>
  <si>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</si>
  <si>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</si>
  <si>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</si>
  <si>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</si>
  <si>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</si>
  <si>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</si>
  <si>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</si>
  <si>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</si>
  <si>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</si>
  <si>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</si>
  <si>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</si>
  <si>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</si>
  <si>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</si>
  <si>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</si>
  <si>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</si>
  <si>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</si>
  <si>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</si>
  <si>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</si>
  <si>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</si>
  <si>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</si>
  <si>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</si>
  <si>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</si>
  <si>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</si>
  <si>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</si>
  <si>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</si>
  <si>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</si>
  <si>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</si>
  <si>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</si>
  <si>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</si>
  <si>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</si>
  <si>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</si>
  <si>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</si>
  <si>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</si>
  <si>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</si>
  <si>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</si>
  <si>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</si>
  <si>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</si>
  <si>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</si>
  <si>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</si>
  <si>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</si>
  <si>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</si>
  <si>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</si>
  <si>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</si>
  <si>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</si>
  <si>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</si>
  <si>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</si>
  <si>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</si>
  <si>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</si>
  <si>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</si>
  <si>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</si>
  <si>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</si>
  <si>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</si>
  <si>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</si>
  <si>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</si>
  <si>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</si>
  <si>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</si>
  <si>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</si>
  <si>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</si>
  <si>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</si>
  <si>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</si>
  <si>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</si>
  <si>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</si>
  <si>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</si>
  <si>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</si>
  <si>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</si>
  <si>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</si>
  <si>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</si>
  <si>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</si>
  <si>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</si>
  <si>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</si>
  <si>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</si>
  <si>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</si>
  <si>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</si>
  <si>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</si>
  <si>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</si>
  <si>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</si>
  <si>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</si>
  <si>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</si>
  <si>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</si>
  <si>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</si>
  <si>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</si>
  <si>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</si>
  <si>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</si>
  <si>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</si>
  <si>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</si>
  <si>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</si>
  <si>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</si>
  <si>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</si>
  <si>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</si>
  <si>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</si>
  <si>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</si>
  <si>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</si>
  <si>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</si>
  <si>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</si>
  <si>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</si>
  <si>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</si>
  <si>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</si>
  <si>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</si>
  <si>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</si>
  <si>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</si>
  <si>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</si>
  <si>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</si>
  <si>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</si>
  <si>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</si>
  <si>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</si>
  <si>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</si>
  <si>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</si>
  <si>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</si>
  <si>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</si>
  <si>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</si>
  <si>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</si>
  <si>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</si>
  <si>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</si>
  <si>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</si>
  <si>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</si>
  <si>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</si>
  <si>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</si>
  <si>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</si>
  <si>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</si>
  <si>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</si>
  <si>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</si>
  <si>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</si>
  <si>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</si>
  <si>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</si>
  <si>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</si>
  <si>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</si>
  <si>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</si>
  <si>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</si>
  <si>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</si>
  <si>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</si>
  <si>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</si>
  <si>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</si>
  <si>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</si>
  <si>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</si>
  <si>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</si>
  <si>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</si>
  <si>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</si>
  <si>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</si>
  <si>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</si>
  <si>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</si>
  <si>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</si>
  <si>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</si>
  <si>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</si>
  <si>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</si>
  <si>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</si>
  <si>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</si>
  <si>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</si>
  <si>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</si>
  <si>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</si>
  <si>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</si>
  <si>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</si>
  <si>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</si>
  <si>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</si>
  <si>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</si>
  <si>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</si>
  <si>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</si>
  <si>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</si>
  <si>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</si>
  <si>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</si>
  <si>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</si>
  <si>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</si>
  <si>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</si>
  <si>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</si>
  <si>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</si>
  <si>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</si>
  <si>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</si>
  <si>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</si>
  <si>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</si>
  <si>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</si>
  <si>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</si>
  <si>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</si>
  <si>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</si>
  <si>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</si>
  <si>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</si>
  <si>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</si>
  <si>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</si>
  <si>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</si>
  <si>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</si>
  <si>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</si>
  <si>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</si>
  <si>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</si>
  <si>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</si>
  <si>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</si>
  <si>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</si>
  <si>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</si>
  <si>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</si>
  <si>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</si>
  <si>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</si>
  <si>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</si>
  <si>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</si>
  <si>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</si>
  <si>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</si>
  <si>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</si>
  <si>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</si>
  <si>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</si>
  <si>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</si>
  <si>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</si>
  <si>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</si>
  <si>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</si>
  <si>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</si>
  <si>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</si>
  <si>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</si>
  <si>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</si>
  <si>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</si>
  <si>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</si>
  <si>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</si>
  <si>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</si>
  <si>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</si>
  <si>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</si>
  <si>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</si>
  <si>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</si>
  <si>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</si>
  <si>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</si>
  <si>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</si>
  <si>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</si>
  <si>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</si>
  <si>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</si>
  <si>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</si>
  <si>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</si>
  <si>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</si>
  <si>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</si>
  <si>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</si>
  <si>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</si>
  <si>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</si>
  <si>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</si>
  <si>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</si>
  <si>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</si>
  <si>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</si>
  <si>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</si>
  <si>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</si>
  <si>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</si>
  <si>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</si>
  <si>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</si>
  <si>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</si>
  <si>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</si>
  <si>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</si>
  <si>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</si>
  <si>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</si>
  <si>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</si>
  <si>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</si>
  <si>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</si>
  <si>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</si>
  <si>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</si>
  <si>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</si>
  <si>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</si>
  <si>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</si>
  <si>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</si>
  <si>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</si>
  <si>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</si>
  <si>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</si>
  <si>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</si>
  <si>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</si>
  <si>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</si>
  <si>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</si>
  <si>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</si>
  <si>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</si>
  <si>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</si>
  <si>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</si>
  <si>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</si>
  <si>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</si>
  <si>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</si>
  <si>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</si>
  <si>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</si>
  <si>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</si>
  <si>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</si>
  <si>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</si>
  <si>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</si>
  <si>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</si>
  <si>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</si>
  <si>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</si>
  <si>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</si>
  <si>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</si>
  <si>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</si>
  <si>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</si>
  <si>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</si>
  <si>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</si>
  <si>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</si>
  <si>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</si>
  <si>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</si>
  <si>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</si>
  <si>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</si>
  <si>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</si>
  <si>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</si>
  <si>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</si>
  <si>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</si>
  <si>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</si>
  <si>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</si>
  <si>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</si>
  <si>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</si>
  <si>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</si>
  <si>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</si>
  <si>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</si>
  <si>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</si>
  <si>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</si>
  <si>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</si>
  <si>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</si>
  <si>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</si>
  <si>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</si>
  <si>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</si>
  <si>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</si>
  <si>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</si>
  <si>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</si>
  <si>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</si>
  <si>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</si>
  <si>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</si>
  <si>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</si>
  <si>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</si>
  <si>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</si>
  <si>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</si>
  <si>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</si>
  <si>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</si>
  <si>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</si>
  <si>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</si>
  <si>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</si>
  <si>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</si>
  <si>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</si>
  <si>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</si>
  <si>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</si>
  <si>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</si>
  <si>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</si>
  <si>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</si>
  <si>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</si>
  <si>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</si>
  <si>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</si>
  <si>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</si>
  <si>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</si>
  <si>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</si>
  <si>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</si>
  <si>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</si>
  <si>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</si>
  <si>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</si>
  <si>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</si>
  <si>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</si>
  <si>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</si>
  <si>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</si>
  <si>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</si>
  <si>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</si>
  <si>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</si>
  <si>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</si>
  <si>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</si>
  <si>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</si>
  <si>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</si>
  <si>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</si>
  <si>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</si>
  <si>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</si>
  <si>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</si>
  <si>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</si>
  <si>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</si>
  <si>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</si>
  <si>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</si>
  <si>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</si>
  <si>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</si>
  <si>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</si>
  <si>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</si>
  <si>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</si>
  <si>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</si>
  <si>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</si>
  <si>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</si>
  <si>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</si>
  <si>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</si>
  <si>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</si>
  <si>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</si>
  <si>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</si>
  <si>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</si>
  <si>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</si>
  <si>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</si>
  <si>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</si>
  <si>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</si>
  <si>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</si>
  <si>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</si>
  <si>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</si>
  <si>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</si>
  <si>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</si>
  <si>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</si>
  <si>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</si>
  <si>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</si>
  <si>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</si>
  <si>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</si>
  <si>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</si>
  <si>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</si>
  <si>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</si>
  <si>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</si>
  <si>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</si>
  <si>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</si>
  <si>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</si>
  <si>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</si>
  <si>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</si>
  <si>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</si>
  <si>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</si>
  <si>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</si>
  <si>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</si>
  <si>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</si>
  <si>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</si>
  <si>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</si>
  <si>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</si>
  <si>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</si>
  <si>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</si>
  <si>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</si>
  <si>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</si>
  <si>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</si>
  <si>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</si>
  <si>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</si>
  <si>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</si>
  <si>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</si>
  <si>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</si>
  <si>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</si>
  <si>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</si>
  <si>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</si>
  <si>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</si>
  <si>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</si>
  <si>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</si>
  <si>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</si>
  <si>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</si>
  <si>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</si>
  <si>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</si>
  <si>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</si>
  <si>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</si>
  <si>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</si>
  <si>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</si>
  <si>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</si>
  <si>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</si>
  <si>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</si>
  <si>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</si>
  <si>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</si>
  <si>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</si>
  <si>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</si>
  <si>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</si>
  <si>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</si>
  <si>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</si>
  <si>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</si>
  <si>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</si>
  <si>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</si>
  <si>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</si>
  <si>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</si>
  <si>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</si>
  <si>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</si>
  <si>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</si>
  <si>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</si>
  <si>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</si>
  <si>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</si>
  <si>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</si>
  <si>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</si>
  <si>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</si>
  <si>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</si>
  <si>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</si>
  <si>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</si>
  <si>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</si>
  <si>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</si>
  <si>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</si>
  <si>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</si>
  <si>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</si>
  <si>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</si>
  <si>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</si>
  <si>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</si>
  <si>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</si>
  <si>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</si>
  <si>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</si>
  <si>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</si>
  <si>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</si>
  <si>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</si>
  <si>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</si>
  <si>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</si>
  <si>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</si>
  <si>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</si>
  <si>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</si>
  <si>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</si>
  <si>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</si>
  <si>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</si>
  <si>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</si>
  <si>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</si>
  <si>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</si>
  <si>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</si>
  <si>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</si>
  <si>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</si>
  <si>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</si>
  <si>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</si>
  <si>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</si>
  <si>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</si>
  <si>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</si>
  <si>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</si>
  <si>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</si>
  <si>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</si>
  <si>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</si>
  <si>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</si>
  <si>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</si>
  <si>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</si>
  <si>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</si>
  <si>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</si>
  <si>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</si>
  <si>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</si>
  <si>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</si>
  <si>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</si>
  <si>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</si>
  <si>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</si>
  <si>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</si>
  <si>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</si>
  <si>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</si>
  <si>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</si>
  <si>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</si>
  <si>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</si>
  <si>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</si>
  <si>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</si>
  <si>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</si>
  <si>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</si>
  <si>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</si>
  <si>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</si>
  <si>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</si>
  <si>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</si>
  <si>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</si>
  <si>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</si>
  <si>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</si>
  <si>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</si>
  <si>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</si>
  <si>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</si>
  <si>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</si>
  <si>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</si>
  <si>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</si>
  <si>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</si>
  <si>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</si>
  <si>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</si>
  <si>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</si>
  <si>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</si>
  <si>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</si>
  <si>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</si>
  <si>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</si>
  <si>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</si>
  <si>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</si>
  <si>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</si>
  <si>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</si>
  <si>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</si>
  <si>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</si>
  <si>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</si>
  <si>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</si>
  <si>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</si>
  <si>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</si>
  <si>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</si>
  <si>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</si>
  <si>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</si>
  <si>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</si>
  <si>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</si>
  <si>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</si>
  <si>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</si>
  <si>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</si>
  <si>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</si>
  <si>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</si>
  <si>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</si>
  <si>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</si>
  <si>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</si>
  <si>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</si>
  <si>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</si>
  <si>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</si>
  <si>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</si>
  <si>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</si>
  <si>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</si>
  <si>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</si>
  <si>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</si>
  <si>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</si>
  <si>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</si>
  <si>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</si>
  <si>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</si>
  <si>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</si>
  <si>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</si>
  <si>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</si>
  <si>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</si>
  <si>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</si>
  <si>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</si>
  <si>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</si>
  <si>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</si>
  <si>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</si>
  <si>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</si>
  <si>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</si>
  <si>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</si>
  <si>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</si>
  <si>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</si>
  <si>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</si>
  <si>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</si>
  <si>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</si>
  <si>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</si>
  <si>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</si>
  <si>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</si>
  <si>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</si>
  <si>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</si>
  <si>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</si>
  <si>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</si>
  <si>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</si>
  <si>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</si>
  <si>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</si>
  <si>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</si>
  <si>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</si>
  <si>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</si>
  <si>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</si>
  <si>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</si>
  <si>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</si>
  <si>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</si>
  <si>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</si>
  <si>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</si>
  <si>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</si>
  <si>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</si>
  <si>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</si>
  <si>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</si>
  <si>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</si>
  <si>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</si>
  <si>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</si>
  <si>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</si>
  <si>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</si>
  <si>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</si>
  <si>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</si>
  <si>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</si>
  <si>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</si>
  <si>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</si>
  <si>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</si>
  <si>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</si>
  <si>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</si>
  <si>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</si>
  <si>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</si>
  <si>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</si>
  <si>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</si>
  <si>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</si>
  <si>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</si>
  <si>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</si>
  <si>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</si>
  <si>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</si>
  <si>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</si>
  <si>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</si>
  <si>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</si>
  <si>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</si>
  <si>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</si>
  <si>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</si>
  <si>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</si>
  <si>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</si>
  <si>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</si>
  <si>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</si>
  <si>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</si>
  <si>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</si>
  <si>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</si>
  <si>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</si>
  <si>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</si>
  <si>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</si>
  <si>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</si>
  <si>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</si>
  <si>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</si>
  <si>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</si>
  <si>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</si>
  <si>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</si>
  <si>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</si>
  <si>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</si>
  <si>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</si>
  <si>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</si>
  <si>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</si>
  <si>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</si>
  <si>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</si>
  <si>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</si>
  <si>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</si>
  <si>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</si>
  <si>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</si>
  <si>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</si>
  <si>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</si>
  <si>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</si>
  <si>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</si>
  <si>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</si>
  <si>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</si>
  <si>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</si>
  <si>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</si>
  <si>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</si>
  <si>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</si>
  <si>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</si>
  <si>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</si>
  <si>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</si>
  <si>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</si>
  <si>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</si>
  <si>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</si>
  <si>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</si>
  <si>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</si>
  <si>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</si>
  <si>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</si>
  <si>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</si>
  <si>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</si>
  <si>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</si>
  <si>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</si>
  <si>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</si>
  <si>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</si>
  <si>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</si>
  <si>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</si>
  <si>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</si>
  <si>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</si>
  <si>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</si>
  <si>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</si>
  <si>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</si>
  <si>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</si>
  <si>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</si>
  <si>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</si>
  <si>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</si>
  <si>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</si>
  <si>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</si>
  <si>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</si>
  <si>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</si>
  <si>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</si>
  <si>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</si>
  <si>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</si>
  <si>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</si>
  <si>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</si>
  <si>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</si>
  <si>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</si>
  <si>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</si>
  <si>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</si>
  <si>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</si>
  <si>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</si>
  <si>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</si>
  <si>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</si>
  <si>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</si>
  <si>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</si>
  <si>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</si>
  <si>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</si>
  <si>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</si>
  <si>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</si>
  <si>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</si>
  <si>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</si>
  <si>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</si>
  <si>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</si>
  <si>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</si>
  <si>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</si>
  <si>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</si>
  <si>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</si>
  <si>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</si>
  <si>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</si>
  <si>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</si>
  <si>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</si>
  <si>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</si>
  <si>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</si>
  <si>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</si>
  <si>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</si>
  <si>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</si>
  <si>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</si>
  <si>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</si>
  <si>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</si>
  <si>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</si>
  <si>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</si>
  <si>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</si>
  <si>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</si>
  <si>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</si>
  <si>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</si>
  <si>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</si>
  <si>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</si>
  <si>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</si>
  <si>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</si>
  <si>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</si>
  <si>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</si>
  <si>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</si>
  <si>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</si>
  <si>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</si>
  <si>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</si>
  <si>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</si>
  <si>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</si>
  <si>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</si>
  <si>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</si>
  <si>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</si>
  <si>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</si>
  <si>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</si>
  <si>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</si>
  <si>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</si>
  <si>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</si>
  <si>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</si>
  <si>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</si>
  <si>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</si>
  <si>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</si>
  <si>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</si>
  <si>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</si>
  <si>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</si>
  <si>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</si>
  <si>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</si>
  <si>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</si>
  <si>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</si>
  <si>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</si>
  <si>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</si>
  <si>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</si>
  <si>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</si>
  <si>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</si>
  <si>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</si>
  <si>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</si>
  <si>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</si>
  <si>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</si>
  <si>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</si>
  <si>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</si>
  <si>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</si>
  <si>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</si>
  <si>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</si>
  <si>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</si>
  <si>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</si>
  <si>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</si>
  <si>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</si>
  <si>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</si>
  <si>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</si>
  <si>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</si>
  <si>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</si>
  <si>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</si>
  <si>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</si>
  <si>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</si>
  <si>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</si>
  <si>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</si>
  <si>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</si>
  <si>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</si>
  <si>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</si>
  <si>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</si>
  <si>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</si>
  <si>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</si>
  <si>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</si>
  <si>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</si>
  <si>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</si>
  <si>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</si>
  <si>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</si>
  <si>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</si>
  <si>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</si>
  <si>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</si>
  <si>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</si>
  <si>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</si>
  <si>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</si>
  <si>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</si>
  <si>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</si>
  <si>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</si>
  <si>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</si>
  <si>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</si>
  <si>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</si>
  <si>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</si>
  <si>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</si>
  <si>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</si>
  <si>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</si>
  <si>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</si>
  <si>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</si>
  <si>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</si>
  <si>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</si>
  <si>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</si>
  <si>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</si>
  <si>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</si>
  <si>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</si>
  <si>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</si>
  <si>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</si>
  <si>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</si>
  <si>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</si>
  <si>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</si>
  <si>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</si>
  <si>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</si>
  <si>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</si>
  <si>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</si>
  <si>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</si>
  <si>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</si>
  <si>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</si>
  <si>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</si>
  <si>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</si>
  <si>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</si>
  <si>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</si>
  <si>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</si>
  <si>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</si>
  <si>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</si>
  <si>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</si>
  <si>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</si>
  <si>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</si>
  <si>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</si>
  <si>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</si>
  <si>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</si>
  <si>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</si>
  <si>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</si>
  <si>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</si>
  <si>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</si>
  <si>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</si>
  <si>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</si>
  <si>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</si>
  <si>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</si>
  <si>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</si>
  <si>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</si>
  <si>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</si>
  <si>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</si>
  <si>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</si>
  <si>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</si>
  <si>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</si>
  <si>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</si>
  <si>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</si>
  <si>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</si>
  <si>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</si>
  <si>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</si>
  <si>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</si>
  <si>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</si>
  <si>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</si>
  <si>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</si>
  <si>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</si>
  <si>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</si>
  <si>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</si>
  <si>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</si>
  <si>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</si>
  <si>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</si>
  <si>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</si>
  <si>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</si>
  <si>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</si>
  <si>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</si>
  <si>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</si>
  <si>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</si>
  <si>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</si>
  <si>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</si>
  <si>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</si>
  <si>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</si>
  <si>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</si>
  <si>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</si>
  <si>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</si>
  <si>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</si>
  <si>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</si>
  <si>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</si>
  <si>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</si>
  <si>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</si>
  <si>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</si>
  <si>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</si>
  <si>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</si>
  <si>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</si>
  <si>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</si>
  <si>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</si>
  <si>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</si>
  <si>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</si>
  <si>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</si>
  <si>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</si>
  <si>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</si>
  <si>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</si>
  <si>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</si>
  <si>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</si>
  <si>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</si>
  <si>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</si>
  <si>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</si>
  <si>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</si>
  <si>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</si>
  <si>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</si>
  <si>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</si>
  <si>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</si>
  <si>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</si>
  <si>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</si>
  <si>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</si>
  <si>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</si>
  <si>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</si>
  <si>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</si>
  <si>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</si>
  <si>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</si>
  <si>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</si>
  <si>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</si>
  <si>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</si>
  <si>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</si>
  <si>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</si>
  <si>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</si>
  <si>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</si>
  <si>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</si>
  <si>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</si>
  <si>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</si>
  <si>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</si>
  <si>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</si>
  <si>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</si>
  <si>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</si>
  <si>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</si>
  <si>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</si>
  <si>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</si>
  <si>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</si>
  <si>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</si>
  <si>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</si>
  <si>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</si>
  <si>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</si>
  <si>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</si>
  <si>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</si>
  <si>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</si>
  <si>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</si>
  <si>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</si>
  <si>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</si>
  <si>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</si>
  <si>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</si>
  <si>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</si>
  <si>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</si>
  <si>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</si>
  <si>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</si>
  <si>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</si>
  <si>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</si>
  <si>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</si>
  <si>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</si>
  <si>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</si>
  <si>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</si>
  <si>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</si>
  <si>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</si>
  <si>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</si>
  <si>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</si>
  <si>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</si>
  <si>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</si>
  <si>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</si>
  <si>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</si>
  <si>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</si>
  <si>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</si>
  <si>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</si>
  <si>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</si>
  <si>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</si>
  <si>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</si>
  <si>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</si>
  <si>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</si>
  <si>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</si>
  <si>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</si>
  <si>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</si>
  <si>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</si>
  <si>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</si>
  <si>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</si>
  <si>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</si>
  <si>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</si>
  <si>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</si>
  <si>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</si>
  <si>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</si>
  <si>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</si>
  <si>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</si>
  <si>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</si>
  <si>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</si>
  <si>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</si>
  <si>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</si>
  <si>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</si>
  <si>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</si>
  <si>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</si>
  <si>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</si>
  <si>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</si>
  <si>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</si>
  <si>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</si>
  <si>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</si>
  <si>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</si>
  <si>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</si>
  <si>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</si>
  <si>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</si>
  <si>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</si>
  <si>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</si>
  <si>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</si>
  <si>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</si>
  <si>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</si>
  <si>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</si>
  <si>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</si>
  <si>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</si>
  <si>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</si>
  <si>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</si>
  <si>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</si>
  <si>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</si>
  <si>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</si>
  <si>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</si>
  <si>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</si>
  <si>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</si>
  <si>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</si>
  <si>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</si>
  <si>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</si>
  <si>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</si>
  <si>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</si>
  <si>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</si>
  <si>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</si>
  <si>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</si>
  <si>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</si>
  <si>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</si>
  <si>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</si>
  <si>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</si>
  <si>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</si>
  <si>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</si>
  <si>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</si>
  <si>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</si>
  <si>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</si>
  <si>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</si>
  <si>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</si>
  <si>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</si>
  <si>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</si>
  <si>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</si>
  <si>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</si>
  <si>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</si>
  <si>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</si>
  <si>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</si>
  <si>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</si>
  <si>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</si>
  <si>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</si>
  <si>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</si>
  <si>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</si>
  <si>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</si>
  <si>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</si>
  <si>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</si>
  <si>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</si>
  <si>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</si>
  <si>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</si>
  <si>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</si>
  <si>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</si>
  <si>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</si>
  <si>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</si>
  <si>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</si>
  <si>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</si>
  <si>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</si>
  <si>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</si>
  <si>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</si>
  <si>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</si>
  <si>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</si>
  <si>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</si>
  <si>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</si>
  <si>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</si>
  <si>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</si>
  <si>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</si>
  <si>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</si>
  <si>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</si>
  <si>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</si>
  <si>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</si>
  <si>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</si>
  <si>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</si>
  <si>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</si>
  <si>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</si>
  <si>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</si>
  <si>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</si>
  <si>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</si>
  <si>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</si>
  <si>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</si>
  <si>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</si>
  <si>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</si>
  <si>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</si>
  <si>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</si>
  <si>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</si>
  <si>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</si>
  <si>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</si>
  <si>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</si>
  <si>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</si>
  <si>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</si>
  <si>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</si>
  <si>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</si>
  <si>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</si>
  <si>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</si>
  <si>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</si>
  <si>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</si>
  <si>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</si>
  <si>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</si>
  <si>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</si>
  <si>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</si>
  <si>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</si>
  <si>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</si>
  <si>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</si>
  <si>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</si>
  <si>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</si>
  <si>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</si>
  <si>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</si>
  <si>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</si>
  <si>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</si>
  <si>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</si>
  <si>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</si>
  <si>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</si>
  <si>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</si>
  <si>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</si>
  <si>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</si>
  <si>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</si>
  <si>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</si>
  <si>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</si>
  <si>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</si>
  <si>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</si>
  <si>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</si>
  <si>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</si>
  <si>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</si>
  <si>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</si>
  <si>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</si>
  <si>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</si>
  <si>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</si>
  <si>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</si>
  <si>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</si>
  <si>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</si>
  <si>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</si>
  <si>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</si>
  <si>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</si>
  <si>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</si>
  <si>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</si>
  <si>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</si>
  <si>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</si>
  <si>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</si>
  <si>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</si>
  <si>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</si>
  <si>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</si>
  <si>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</si>
  <si>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</si>
  <si>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</si>
  <si>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</si>
  <si>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</si>
  <si>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</si>
  <si>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</si>
  <si>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</si>
  <si>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</si>
  <si>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</si>
  <si>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</si>
  <si>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</si>
  <si>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</si>
  <si>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</si>
  <si>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</si>
  <si>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</si>
  <si>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</si>
  <si>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</si>
  <si>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</si>
  <si>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</si>
  <si>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</si>
  <si>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</si>
  <si>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</si>
  <si>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</si>
  <si>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</si>
  <si>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</si>
  <si>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</si>
  <si>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</si>
  <si>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</si>
  <si>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</si>
  <si>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</si>
  <si>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</si>
  <si>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</si>
  <si>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</si>
  <si>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</si>
  <si>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</si>
  <si>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</si>
  <si>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</si>
  <si>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</si>
  <si>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</si>
  <si>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</si>
  <si>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</si>
  <si>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</si>
  <si>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</si>
  <si>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</si>
  <si>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</si>
  <si>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</si>
  <si>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</si>
  <si>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</si>
  <si>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</si>
  <si>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</si>
  <si>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</si>
  <si>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</si>
  <si>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</si>
  <si>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</si>
  <si>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</si>
  <si>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</si>
  <si>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</si>
  <si>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</si>
  <si>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</si>
  <si>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</si>
  <si>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</si>
  <si>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</si>
  <si>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</si>
  <si>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</si>
  <si>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</si>
  <si>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</si>
  <si>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</si>
  <si>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</si>
  <si>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</si>
  <si>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</si>
  <si>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</si>
  <si>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</si>
  <si>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</si>
  <si>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</si>
  <si>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</si>
  <si>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</si>
  <si>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</si>
  <si>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</si>
  <si>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</si>
  <si>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</si>
  <si>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</si>
  <si>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</si>
  <si>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</si>
  <si>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</si>
  <si>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</si>
  <si>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</si>
  <si>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</si>
  <si>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</si>
  <si>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</si>
  <si>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</si>
  <si>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</si>
  <si>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</si>
  <si>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</si>
  <si>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</si>
  <si>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</si>
  <si>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</si>
  <si>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</si>
  <si>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</si>
  <si>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</si>
  <si>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</si>
  <si>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</si>
  <si>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</si>
  <si>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</si>
  <si>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</si>
  <si>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</si>
  <si>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</si>
  <si>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</si>
  <si>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</si>
  <si>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</si>
  <si>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</si>
  <si>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</si>
  <si>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</si>
  <si>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</si>
  <si>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</si>
  <si>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</si>
  <si>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</si>
  <si>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</si>
  <si>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</si>
  <si>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</si>
  <si>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</si>
  <si>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</si>
  <si>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</si>
  <si>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</si>
  <si>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</si>
  <si>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</si>
  <si>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</si>
  <si>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</si>
  <si>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</si>
  <si>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</si>
  <si>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</si>
  <si>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</si>
  <si>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</si>
  <si>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</si>
  <si>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</si>
  <si>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</si>
  <si>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</si>
  <si>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</si>
  <si>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</si>
  <si>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</si>
  <si>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</si>
  <si>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</si>
  <si>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</si>
  <si>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</si>
  <si>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</si>
  <si>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</si>
  <si>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</si>
  <si>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</si>
  <si>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</si>
  <si>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</si>
  <si>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</si>
  <si>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</si>
  <si>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</si>
  <si>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</si>
  <si>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</si>
  <si>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</si>
  <si>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</si>
  <si>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</si>
  <si>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</si>
  <si>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</si>
  <si>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</si>
  <si>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</si>
  <si>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</si>
  <si>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</si>
  <si>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</si>
  <si>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</si>
  <si>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</si>
  <si>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</si>
  <si>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</si>
  <si>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</si>
  <si>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</si>
  <si>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</si>
  <si>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</si>
  <si>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</si>
  <si>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</si>
  <si>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</si>
  <si>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</si>
  <si>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</si>
  <si>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</si>
  <si>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</si>
  <si>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</si>
  <si>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</si>
  <si>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</si>
  <si>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</si>
  <si>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</si>
  <si>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</si>
  <si>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</si>
  <si>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</si>
  <si>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</si>
  <si>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</si>
  <si>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</si>
  <si>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</si>
  <si>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</si>
  <si>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</si>
  <si>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</si>
  <si>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</si>
  <si>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</si>
  <si>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</si>
  <si>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</si>
  <si>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</si>
  <si>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</si>
  <si>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</si>
  <si>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</si>
  <si>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</si>
  <si>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</si>
  <si>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</si>
  <si>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</si>
  <si>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</si>
  <si>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</si>
  <si>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</si>
  <si>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</si>
  <si>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</si>
  <si>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</si>
  <si>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</si>
  <si>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</si>
  <si>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</si>
  <si>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</si>
  <si>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</si>
  <si>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</si>
  <si>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</si>
  <si>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</si>
  <si>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</si>
  <si>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</si>
  <si>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</si>
  <si>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</si>
  <si>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</si>
  <si>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</si>
  <si>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</si>
  <si>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</si>
  <si>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</si>
  <si>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</si>
  <si>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</si>
  <si>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</si>
  <si>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</si>
  <si>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</si>
  <si>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</si>
  <si>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</si>
  <si>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</si>
  <si>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</si>
  <si>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</si>
  <si>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</si>
  <si>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</si>
  <si>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</si>
  <si>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</si>
  <si>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</si>
  <si>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</si>
  <si>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</si>
  <si>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</si>
  <si>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</si>
  <si>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</si>
  <si>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</si>
  <si>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</si>
  <si>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</si>
  <si>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</si>
  <si>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</si>
  <si>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</si>
  <si>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</si>
  <si>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</si>
  <si>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</si>
  <si>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</si>
  <si>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</si>
  <si>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</si>
  <si>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</si>
  <si>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</si>
  <si>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</si>
  <si>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</si>
  <si>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</si>
  <si>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</si>
  <si>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</si>
  <si>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</si>
  <si>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</si>
  <si>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</si>
  <si>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</si>
  <si>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</si>
  <si>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</si>
  <si>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</si>
  <si>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</si>
  <si>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</si>
  <si>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</si>
  <si>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</si>
  <si>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</si>
  <si>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</si>
  <si>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</si>
  <si>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</si>
  <si>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</si>
  <si>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</si>
  <si>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</si>
  <si>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</si>
  <si>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</si>
  <si>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</si>
  <si>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</si>
  <si>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</si>
  <si>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</si>
  <si>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</si>
  <si>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</si>
  <si>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</si>
  <si>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</si>
  <si>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</si>
  <si>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</si>
  <si>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</si>
  <si>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</si>
  <si>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</si>
  <si>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</si>
  <si>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</si>
  <si>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</si>
  <si>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</si>
  <si>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</si>
  <si>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</si>
  <si>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</si>
  <si>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</si>
  <si>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</si>
  <si>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</si>
  <si>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</si>
  <si>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</si>
  <si>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</si>
  <si>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</si>
  <si>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</si>
  <si>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</si>
  <si>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</si>
  <si>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</si>
  <si>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</si>
  <si>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</si>
  <si>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</si>
  <si>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</si>
  <si>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</si>
  <si>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</si>
  <si>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</si>
  <si>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</si>
  <si>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</si>
  <si>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</si>
  <si>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</si>
  <si>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</si>
  <si>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</si>
  <si>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</si>
  <si>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</si>
  <si>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</si>
  <si>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</si>
  <si>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</si>
  <si>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</si>
  <si>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</si>
  <si>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</si>
  <si>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</si>
  <si>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</si>
  <si>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</si>
  <si>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</si>
  <si>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</si>
  <si>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</si>
  <si>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</si>
  <si>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</si>
  <si>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</si>
  <si>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</si>
  <si>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</si>
  <si>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</si>
  <si>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</si>
  <si>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</si>
  <si>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</si>
  <si>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</si>
  <si>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</si>
  <si>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</si>
  <si>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</si>
  <si>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</si>
  <si>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</si>
  <si>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</si>
  <si>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</si>
  <si>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</si>
  <si>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</si>
  <si>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</si>
  <si>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</si>
  <si>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</si>
  <si>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</si>
  <si>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</si>
  <si>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</si>
  <si>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</si>
  <si>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</si>
  <si>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</si>
  <si>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</si>
  <si>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</si>
  <si>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</si>
  <si>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</si>
  <si>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</si>
  <si>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</si>
  <si>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</si>
  <si>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</si>
  <si>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</si>
  <si>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</si>
  <si>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</si>
  <si>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</si>
  <si>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</si>
  <si>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</si>
  <si>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</si>
  <si>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</si>
  <si>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</si>
  <si>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</si>
  <si>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</si>
  <si>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</si>
  <si>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</si>
  <si>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</si>
  <si>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</si>
  <si>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</si>
  <si>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</si>
  <si>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</si>
  <si>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</si>
  <si>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</si>
  <si>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</si>
  <si>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</si>
  <si>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</si>
  <si>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</si>
  <si>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</si>
  <si>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</si>
  <si>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</si>
  <si>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</si>
  <si>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</si>
  <si>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</si>
  <si>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</si>
  <si>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</si>
  <si>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</si>
  <si>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</si>
  <si>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</si>
  <si>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</si>
  <si>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</si>
  <si>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</si>
  <si>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</si>
  <si>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</si>
  <si>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</si>
  <si>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</si>
  <si>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</si>
  <si>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</si>
  <si>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</si>
  <si>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</si>
  <si>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</si>
  <si>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</si>
  <si>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</si>
  <si>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</si>
  <si>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</si>
  <si>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</si>
  <si>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</si>
  <si>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</si>
  <si>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</si>
  <si>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</si>
  <si>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</si>
  <si>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</si>
  <si>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</si>
  <si>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</si>
  <si>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</si>
  <si>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</si>
  <si>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</si>
  <si>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</si>
  <si>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</si>
  <si>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</si>
  <si>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</si>
  <si>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</si>
  <si>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</si>
  <si>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</si>
  <si>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</si>
  <si>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</si>
  <si>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</si>
  <si>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</si>
  <si>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</si>
  <si>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</si>
  <si>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</si>
  <si>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</si>
  <si>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</si>
  <si>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</si>
  <si>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</si>
  <si>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</si>
  <si>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</si>
  <si>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</si>
  <si>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</si>
  <si>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</si>
  <si>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</si>
  <si>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</si>
  <si>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</si>
  <si>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</si>
  <si>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</si>
  <si>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</si>
  <si>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</si>
  <si>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</si>
  <si>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</si>
  <si>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</si>
  <si>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</si>
  <si>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</si>
  <si>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</si>
  <si>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</si>
  <si>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</si>
  <si>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</si>
  <si>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</si>
  <si>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</si>
  <si>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</si>
  <si>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</si>
  <si>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</si>
  <si>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</si>
  <si>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</si>
  <si>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</si>
  <si>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</si>
  <si>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</si>
  <si>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</si>
  <si>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</si>
  <si>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</si>
  <si>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</si>
  <si>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</si>
  <si>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</si>
  <si>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</si>
  <si>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</si>
  <si>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</si>
  <si>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</si>
  <si>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</si>
  <si>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</si>
  <si>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</si>
  <si>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</si>
  <si>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</si>
  <si>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</si>
  <si>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</si>
  <si>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</si>
  <si>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</si>
  <si>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</si>
  <si>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</si>
  <si>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</si>
  <si>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</si>
  <si>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</si>
  <si>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</si>
  <si>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</si>
  <si>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</si>
  <si>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</si>
  <si>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</si>
  <si>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</si>
  <si>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</si>
  <si>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</si>
  <si>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</si>
  <si>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</si>
  <si>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</si>
  <si>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</si>
  <si>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</si>
  <si>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</si>
  <si>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</si>
  <si>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</si>
  <si>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</si>
  <si>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</si>
  <si>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</si>
  <si>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</si>
  <si>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</si>
  <si>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</si>
  <si>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</si>
  <si>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</si>
  <si>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</si>
  <si>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</si>
  <si>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</si>
  <si>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</si>
  <si>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</si>
  <si>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</si>
  <si>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</si>
  <si>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</si>
  <si>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</si>
  <si>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</si>
  <si>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</si>
  <si>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</si>
  <si>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</si>
  <si>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</si>
  <si>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</si>
  <si>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</si>
  <si>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</si>
  <si>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</si>
  <si>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</si>
  <si>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</si>
  <si>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</si>
  <si>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</si>
  <si>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</si>
  <si>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</si>
  <si>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</si>
  <si>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</si>
  <si>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</si>
  <si>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</si>
  <si>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</si>
  <si>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</si>
  <si>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</si>
  <si>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</si>
  <si>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</si>
  <si>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</si>
  <si>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</si>
  <si>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</si>
  <si>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</si>
  <si>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</si>
  <si>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</si>
  <si>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</si>
  <si>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</si>
  <si>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</si>
  <si>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</si>
  <si>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</si>
  <si>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</si>
  <si>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</si>
  <si>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</si>
  <si>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</si>
  <si>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</si>
  <si>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</si>
  <si>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</si>
  <si>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</si>
  <si>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</si>
  <si>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</si>
  <si>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</si>
  <si>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</si>
  <si>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</si>
  <si>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</si>
  <si>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</si>
  <si>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</si>
  <si>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</si>
  <si>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</si>
  <si>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</si>
  <si>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</si>
  <si>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</si>
  <si>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</si>
  <si>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</si>
  <si>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</si>
  <si>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</si>
  <si>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</si>
  <si>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</si>
  <si>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</si>
  <si>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</si>
  <si>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</si>
  <si>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</si>
  <si>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</si>
  <si>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</si>
  <si>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</si>
  <si>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</si>
  <si>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</si>
  <si>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</si>
  <si>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</si>
  <si>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</si>
  <si>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</si>
  <si>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</si>
  <si>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</si>
  <si>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</si>
  <si>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</si>
  <si>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</si>
  <si>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</si>
  <si>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</si>
  <si>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</si>
  <si>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</si>
  <si>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</si>
  <si>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</si>
  <si>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</si>
  <si>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</si>
  <si>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</si>
  <si>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</si>
  <si>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</si>
  <si>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</si>
  <si>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</si>
  <si>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</si>
  <si>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</si>
  <si>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</si>
  <si>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</si>
  <si>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</si>
  <si>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</si>
  <si>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</si>
  <si>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</si>
  <si>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</si>
  <si>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</si>
  <si>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</si>
  <si>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</si>
  <si>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</si>
  <si>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</si>
  <si>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</si>
  <si>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</si>
  <si>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</si>
  <si>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</si>
  <si>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</si>
  <si>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</si>
  <si>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</si>
  <si>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</si>
  <si>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</si>
  <si>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</si>
  <si>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</si>
  <si>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</si>
  <si>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</si>
  <si>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</si>
  <si>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</si>
  <si>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</si>
  <si>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</si>
  <si>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</si>
  <si>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</si>
  <si>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</si>
  <si>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</si>
  <si>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</si>
  <si>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</si>
  <si>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</si>
  <si>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</si>
  <si>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</si>
  <si>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</si>
  <si>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</si>
  <si>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</si>
  <si>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</si>
  <si>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</si>
  <si>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</si>
  <si>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</si>
  <si>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</si>
  <si>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</si>
  <si>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</si>
  <si>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</si>
  <si>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</si>
  <si>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</si>
  <si>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</si>
  <si>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</si>
  <si>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</si>
  <si>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</si>
  <si>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</si>
  <si>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</si>
  <si>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</si>
  <si>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</si>
  <si>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</si>
  <si>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</si>
  <si>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</si>
  <si>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</si>
  <si>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</si>
  <si>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</si>
  <si>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</si>
  <si>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</si>
  <si>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</si>
  <si>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</si>
  <si>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</si>
  <si>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</si>
  <si>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</si>
  <si>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</si>
  <si>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</si>
  <si>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</si>
  <si>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</si>
  <si>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</si>
  <si>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</si>
  <si>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</si>
  <si>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</si>
  <si>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</si>
  <si>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</si>
  <si>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</si>
  <si>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</si>
  <si>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</si>
  <si>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</si>
  <si>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</si>
  <si>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</si>
  <si>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</si>
  <si>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</si>
  <si>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</si>
  <si>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</si>
  <si>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</si>
  <si>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</si>
  <si>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</si>
  <si>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</si>
  <si>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</si>
  <si>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</si>
  <si>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</si>
  <si>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</si>
  <si>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</si>
  <si>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</si>
  <si>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</si>
  <si>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</si>
  <si>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</si>
  <si>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</si>
  <si>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</si>
  <si>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</si>
  <si>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</si>
  <si>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</si>
  <si>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</si>
  <si>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</si>
  <si>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</si>
  <si>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</si>
  <si>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</si>
  <si>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</si>
  <si>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</si>
  <si>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</si>
  <si>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</si>
  <si>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</si>
  <si>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</si>
  <si>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</si>
  <si>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</si>
  <si>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</si>
  <si>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</si>
  <si>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</si>
  <si>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</si>
  <si>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</si>
  <si>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</si>
  <si>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</si>
  <si>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</si>
  <si>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</si>
  <si>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</si>
  <si>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</si>
  <si>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</si>
  <si>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</si>
  <si>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</si>
  <si>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</si>
  <si>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</si>
  <si>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</si>
  <si>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</si>
  <si>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</si>
  <si>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</si>
  <si>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</si>
  <si>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</si>
  <si>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</si>
  <si>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</si>
  <si>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</si>
  <si>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</si>
  <si>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</si>
  <si>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</si>
  <si>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</si>
  <si>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</si>
  <si>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</si>
  <si>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</si>
  <si>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</si>
  <si>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</si>
  <si>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</si>
  <si>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</si>
  <si>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</si>
  <si>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</si>
  <si>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</si>
  <si>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</si>
  <si>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</si>
  <si>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</si>
  <si>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</si>
  <si>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</si>
  <si>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</si>
  <si>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</si>
  <si>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</si>
  <si>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</si>
  <si>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</si>
  <si>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</si>
  <si>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</si>
  <si>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</si>
  <si>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</si>
  <si>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</si>
  <si>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</si>
  <si>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</si>
  <si>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</si>
  <si>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</si>
  <si>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</si>
  <si>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</si>
  <si>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</si>
  <si>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</si>
  <si>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</si>
  <si>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</si>
  <si>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</si>
  <si>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</si>
  <si>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</si>
  <si>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</si>
  <si>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</si>
  <si>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</si>
  <si>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</si>
  <si>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</si>
  <si>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</si>
  <si>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</si>
  <si>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</si>
  <si>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</si>
  <si>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</si>
  <si>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</si>
  <si>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</si>
  <si>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</si>
  <si>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</si>
  <si>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</si>
  <si>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</si>
  <si>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</si>
  <si>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</si>
  <si>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</si>
  <si>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</si>
  <si>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</si>
  <si>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</si>
  <si>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</si>
  <si>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</si>
  <si>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</si>
  <si>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</si>
  <si>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</si>
  <si>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</si>
  <si>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</si>
  <si>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</si>
  <si>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</si>
  <si>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</si>
  <si>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</si>
  <si>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</si>
  <si>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</si>
  <si>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</si>
  <si>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</si>
  <si>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</si>
  <si>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</si>
  <si>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</si>
  <si>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</si>
  <si>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</si>
  <si>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</si>
  <si>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</si>
  <si>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</si>
  <si>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</si>
  <si>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</si>
  <si>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</si>
  <si>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</si>
  <si>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</si>
  <si>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</si>
  <si>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</si>
  <si>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</si>
  <si>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</si>
  <si>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</si>
  <si>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</si>
  <si>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</si>
  <si>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</si>
  <si>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</si>
  <si>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</si>
  <si>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</si>
  <si>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</si>
  <si>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</si>
  <si>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</si>
  <si>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</si>
  <si>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</si>
  <si>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</si>
  <si>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</si>
  <si>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</si>
  <si>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</si>
  <si>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</si>
  <si>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</si>
  <si>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</si>
  <si>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</si>
  <si>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</si>
  <si>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</si>
  <si>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</si>
  <si>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</si>
  <si>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</si>
  <si>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</si>
  <si>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</si>
  <si>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</si>
  <si>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</si>
  <si>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</si>
  <si>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</si>
  <si>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</si>
  <si>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</si>
  <si>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</si>
  <si>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</si>
  <si>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</si>
  <si>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</si>
  <si>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</si>
  <si>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</si>
  <si>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</si>
  <si>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</si>
  <si>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</si>
  <si>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</si>
  <si>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</si>
  <si>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</si>
  <si>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</si>
  <si>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</si>
  <si>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</si>
  <si>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</si>
  <si>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</si>
  <si>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</si>
  <si>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</si>
  <si>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</si>
  <si>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</si>
  <si>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</si>
  <si>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</si>
  <si>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</si>
  <si>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</si>
  <si>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</si>
  <si>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</si>
  <si>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</si>
  <si>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</si>
  <si>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</si>
  <si>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</si>
  <si>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</si>
  <si>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</si>
  <si>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</si>
  <si>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</si>
  <si>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</si>
  <si>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</si>
  <si>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</si>
  <si>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</si>
  <si>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</si>
  <si>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</si>
  <si>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</si>
  <si>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</si>
  <si>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</si>
  <si>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</si>
  <si>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</si>
  <si>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</si>
  <si>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</si>
  <si>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</si>
  <si>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</si>
  <si>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</si>
  <si>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</si>
  <si>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</si>
  <si>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</si>
  <si>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</si>
  <si>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</si>
  <si>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</si>
  <si>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</si>
  <si>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</si>
  <si>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</si>
  <si>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</si>
  <si>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</si>
  <si>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</si>
  <si>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</si>
  <si>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</si>
  <si>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</si>
  <si>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</si>
  <si>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</si>
  <si>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</si>
  <si>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</si>
  <si>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</si>
  <si>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</si>
  <si>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</si>
  <si>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</si>
  <si>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</si>
  <si>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</si>
  <si>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</si>
  <si>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</si>
  <si>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</si>
  <si>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</si>
  <si>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</si>
  <si>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</si>
  <si>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</si>
  <si>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</si>
  <si>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</si>
  <si>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</si>
  <si>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</si>
  <si>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</si>
  <si>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</si>
  <si>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</si>
  <si>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</si>
  <si>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</si>
  <si>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</si>
  <si>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</si>
  <si>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</si>
  <si>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</si>
  <si>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</si>
  <si>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</si>
  <si>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</si>
  <si>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</si>
  <si>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</si>
  <si>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</si>
  <si>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</si>
  <si>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</si>
  <si>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</si>
  <si>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</si>
  <si>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</si>
  <si>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</si>
  <si>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</si>
  <si>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</si>
  <si>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</si>
  <si>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</si>
  <si>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</si>
  <si>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</si>
  <si>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</si>
  <si>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</si>
  <si>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</si>
  <si>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</si>
  <si>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</si>
  <si>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</si>
  <si>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</si>
  <si>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</si>
  <si>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</si>
  <si>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</si>
  <si>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</si>
  <si>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</si>
  <si>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</si>
  <si>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</si>
  <si>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</si>
  <si>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</si>
  <si>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</si>
  <si>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</si>
  <si>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</si>
  <si>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</si>
  <si>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</si>
  <si>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</si>
  <si>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</si>
  <si>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</si>
  <si>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</si>
  <si>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</si>
  <si>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</si>
  <si>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</si>
  <si>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</si>
  <si>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</si>
  <si>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</si>
  <si>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</si>
  <si>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</si>
  <si>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</si>
  <si>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</si>
  <si>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</si>
  <si>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</si>
  <si>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</si>
  <si>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</si>
  <si>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</si>
  <si>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</si>
  <si>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</si>
  <si>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</si>
  <si>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</si>
  <si>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</si>
  <si>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</si>
  <si>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</si>
  <si>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</si>
  <si>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</si>
  <si>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</si>
  <si>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</si>
  <si>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</si>
  <si>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</si>
  <si>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</si>
  <si>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</si>
  <si>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</si>
  <si>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</si>
  <si>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</si>
  <si>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</si>
  <si>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</si>
  <si>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</si>
  <si>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</si>
  <si>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</si>
  <si>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</si>
  <si>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</si>
  <si>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</si>
  <si>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</si>
  <si>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</si>
  <si>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</si>
  <si>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</si>
  <si>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</si>
  <si>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</si>
  <si>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</si>
  <si>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</si>
  <si>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</si>
  <si>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</si>
  <si>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</si>
  <si>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</si>
  <si>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</si>
  <si>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</si>
  <si>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</si>
  <si>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</si>
  <si>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</si>
  <si>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</si>
  <si>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</si>
  <si>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</si>
  <si>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</si>
  <si>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</si>
  <si>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</si>
  <si>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</si>
  <si>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</si>
  <si>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</si>
  <si>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</si>
  <si>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</si>
  <si>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</si>
  <si>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</si>
  <si>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</si>
  <si>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</si>
  <si>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</si>
  <si>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</si>
  <si>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</si>
  <si>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</si>
  <si>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</si>
  <si>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</si>
  <si>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</si>
  <si>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</si>
  <si>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</si>
  <si>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</si>
  <si>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</si>
  <si>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</si>
  <si>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</si>
  <si>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</si>
  <si>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</si>
  <si>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</si>
  <si>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</si>
  <si>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</si>
  <si>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</si>
  <si>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</si>
  <si>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</si>
  <si>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</si>
  <si>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</si>
  <si>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</si>
  <si>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</si>
  <si>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</si>
  <si>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</si>
  <si>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</si>
  <si>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</si>
  <si>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</si>
  <si>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</si>
  <si>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</si>
  <si>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</si>
  <si>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</si>
  <si>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</si>
  <si>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</si>
  <si>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</si>
  <si>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</si>
  <si>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</si>
  <si>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</si>
  <si>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</si>
  <si>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</si>
  <si>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</si>
  <si>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</si>
  <si>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</si>
  <si>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</si>
  <si>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</si>
  <si>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</si>
  <si>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</si>
  <si>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</si>
  <si>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</si>
  <si>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</si>
  <si>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</si>
  <si>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</si>
  <si>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</si>
  <si>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</si>
  <si>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</si>
  <si>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</si>
  <si>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</si>
  <si>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</si>
  <si>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</si>
  <si>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</si>
  <si>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</si>
  <si>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</si>
  <si>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</si>
  <si>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</si>
  <si>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</si>
  <si>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</si>
  <si>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</si>
  <si>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</si>
  <si>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</si>
  <si>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</si>
  <si>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</si>
  <si>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</si>
  <si>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</si>
  <si>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</si>
  <si>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</si>
  <si>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</si>
  <si>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</si>
  <si>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</si>
  <si>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</si>
  <si>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</si>
  <si>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</si>
  <si>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</si>
  <si>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</si>
  <si>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</si>
  <si>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</si>
  <si>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</si>
  <si>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</si>
  <si>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</si>
  <si>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</si>
  <si>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</si>
  <si>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</si>
  <si>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</si>
  <si>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</si>
  <si>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</si>
  <si>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</si>
  <si>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</si>
  <si>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</si>
  <si>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</si>
  <si>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</si>
  <si>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</si>
  <si>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</si>
  <si>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</si>
  <si>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</si>
  <si>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</si>
  <si>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</si>
  <si>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</si>
  <si>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</si>
  <si>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</si>
  <si>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</si>
  <si>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</si>
  <si>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</si>
  <si>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</si>
  <si>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</si>
  <si>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</si>
  <si>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</si>
  <si>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</si>
  <si>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</si>
  <si>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</si>
  <si>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</si>
  <si>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</si>
  <si>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</si>
  <si>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</si>
  <si>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</si>
  <si>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</si>
  <si>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</si>
  <si>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</si>
  <si>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</si>
  <si>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</si>
  <si>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</si>
  <si>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</si>
  <si>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</si>
  <si>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</si>
  <si>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</si>
  <si>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</si>
  <si>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</si>
  <si>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</si>
  <si>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</si>
  <si>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</si>
  <si>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</si>
  <si>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</si>
  <si>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</si>
  <si>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</si>
  <si>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</si>
  <si>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</si>
  <si>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</si>
  <si>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</si>
  <si>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</si>
  <si>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</si>
  <si>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</si>
  <si>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</si>
  <si>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</si>
  <si>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</si>
  <si>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</si>
  <si>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</si>
  <si>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</si>
  <si>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</si>
  <si>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</si>
  <si>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</si>
  <si>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</si>
  <si>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</si>
  <si>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</si>
  <si>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</si>
  <si>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</si>
  <si>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</si>
  <si>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</si>
  <si>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</si>
  <si>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</si>
  <si>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</si>
  <si>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</si>
  <si>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</si>
  <si>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</si>
  <si>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</si>
  <si>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</si>
  <si>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</si>
  <si>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</si>
  <si>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</si>
  <si>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</si>
  <si>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</si>
  <si>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</si>
  <si>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</si>
  <si>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</si>
  <si>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</si>
  <si>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</si>
  <si>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</si>
  <si>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</si>
  <si>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</si>
  <si>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</si>
  <si>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</si>
  <si>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</si>
  <si>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</si>
  <si>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</si>
  <si>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</si>
  <si>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</si>
  <si>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</si>
  <si>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</si>
  <si>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</si>
  <si>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</si>
  <si>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</si>
  <si>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</si>
  <si>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</si>
  <si>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</si>
  <si>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</si>
  <si>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</si>
  <si>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</si>
  <si>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</si>
  <si>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</si>
  <si>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</si>
  <si>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</si>
  <si>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</si>
  <si>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</si>
  <si>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</si>
  <si>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</si>
  <si>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</si>
  <si>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</si>
  <si>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</si>
  <si>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</si>
  <si>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</si>
  <si>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</si>
  <si>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</si>
  <si>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</si>
  <si>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</si>
  <si>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</si>
  <si>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</si>
  <si>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</si>
  <si>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</si>
  <si>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</si>
  <si>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</si>
  <si>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</si>
  <si>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</si>
  <si>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</si>
  <si>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</si>
  <si>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</si>
  <si>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</si>
  <si>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</si>
  <si>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</si>
  <si>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</si>
  <si>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</si>
  <si>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</si>
  <si>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</si>
  <si>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</si>
  <si>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</si>
  <si>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</si>
  <si>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</si>
  <si>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</si>
  <si>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</si>
  <si>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</si>
  <si>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</si>
  <si>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</si>
  <si>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</si>
  <si>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</si>
  <si>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</si>
  <si>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</si>
  <si>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</si>
  <si>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</si>
  <si>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</si>
  <si>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</si>
  <si>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</si>
  <si>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</si>
  <si>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</si>
  <si>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</si>
  <si>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</si>
  <si>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</si>
  <si>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</si>
  <si>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</si>
  <si>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</si>
  <si>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</si>
  <si>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</si>
  <si>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</si>
  <si>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</si>
  <si>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</si>
  <si>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</si>
  <si>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</si>
  <si>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</si>
  <si>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</si>
  <si>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</si>
  <si>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</si>
  <si>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</si>
  <si>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</si>
  <si>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</si>
  <si>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</si>
  <si>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</si>
  <si>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</si>
  <si>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</si>
  <si>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</si>
  <si>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</si>
  <si>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</si>
  <si>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</si>
  <si>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</si>
  <si>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</si>
  <si>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</si>
  <si>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</si>
  <si>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</si>
  <si>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</si>
  <si>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</si>
  <si>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</si>
  <si>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</si>
  <si>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</si>
  <si>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</si>
  <si>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</si>
  <si>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</si>
  <si>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</si>
  <si>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</si>
  <si>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</si>
  <si>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</si>
  <si>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</si>
  <si>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</si>
  <si>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</si>
  <si>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</si>
  <si>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</si>
  <si>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</si>
  <si>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</si>
  <si>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</si>
  <si>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</si>
  <si>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</si>
  <si>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</si>
  <si>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</si>
  <si>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</si>
  <si>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</si>
  <si>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</si>
  <si>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</si>
  <si>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</si>
  <si>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</si>
  <si>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</si>
  <si>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</si>
  <si>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</si>
  <si>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</si>
  <si>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</si>
  <si>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</si>
  <si>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</si>
  <si>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</si>
  <si>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</si>
  <si>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</si>
  <si>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</si>
  <si>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</si>
  <si>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</si>
  <si>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</si>
  <si>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</si>
  <si>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</si>
  <si>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</si>
  <si>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</si>
  <si>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</si>
  <si>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</si>
  <si>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</si>
  <si>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</si>
  <si>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</si>
  <si>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</si>
  <si>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</si>
  <si>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</si>
  <si>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</si>
  <si>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</si>
  <si>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</si>
  <si>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</si>
  <si>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</si>
  <si>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</si>
  <si>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</si>
  <si>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</si>
  <si>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</si>
  <si>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</si>
  <si>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</si>
  <si>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</si>
  <si>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</si>
  <si>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</si>
  <si>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</si>
  <si>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</si>
  <si>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</si>
  <si>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</si>
  <si>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</si>
  <si>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</si>
  <si>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</si>
  <si>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</si>
  <si>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</si>
  <si>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</si>
  <si>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</si>
  <si>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</si>
  <si>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</si>
  <si>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</si>
  <si>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</si>
  <si>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</si>
  <si>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</si>
  <si>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</si>
  <si>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</si>
  <si>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</si>
  <si>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</si>
  <si>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</si>
  <si>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</si>
  <si>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</si>
  <si>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</si>
  <si>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</si>
  <si>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</si>
  <si>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</si>
  <si>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</si>
  <si>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</si>
  <si>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</si>
  <si>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</si>
  <si>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</si>
  <si>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</si>
  <si>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</si>
  <si>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</si>
  <si>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</si>
  <si>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</si>
  <si>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</si>
  <si>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</si>
  <si>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</si>
  <si>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</si>
  <si>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</si>
  <si>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</si>
  <si>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</si>
  <si>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</si>
  <si>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</si>
  <si>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</si>
  <si>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</si>
  <si>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</si>
  <si>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</si>
  <si>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</si>
  <si>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</si>
  <si>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</si>
  <si>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</si>
  <si>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</si>
  <si>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</si>
  <si>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</si>
  <si>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</si>
  <si>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</si>
  <si>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</si>
  <si>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</si>
  <si>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</si>
  <si>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</si>
  <si>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</si>
  <si>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</si>
  <si>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</si>
  <si>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</si>
  <si>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</si>
  <si>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</si>
  <si>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</si>
  <si>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</si>
  <si>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</si>
  <si>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</si>
  <si>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</si>
  <si>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</si>
  <si>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</si>
  <si>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</si>
  <si>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</si>
  <si>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</si>
  <si>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</si>
  <si>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</si>
  <si>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</si>
  <si>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</si>
  <si>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</si>
  <si>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</si>
  <si>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</si>
  <si>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</si>
  <si>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</si>
  <si>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</si>
  <si>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</si>
  <si>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</si>
  <si>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</si>
  <si>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</si>
  <si>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</si>
  <si>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</si>
  <si>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</si>
  <si>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</si>
  <si>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</si>
  <si>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</si>
  <si>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</si>
  <si>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</si>
  <si>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</si>
  <si>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</si>
  <si>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</si>
  <si>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</si>
  <si>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</si>
  <si>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</si>
  <si>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</si>
  <si>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</si>
  <si>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</si>
  <si>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</si>
  <si>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</si>
  <si>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</si>
  <si>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</si>
  <si>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</si>
  <si>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</si>
  <si>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</si>
  <si>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</si>
  <si>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</si>
  <si>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</si>
  <si>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</si>
  <si>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</si>
  <si>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</si>
  <si>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</si>
  <si>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</si>
  <si>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</si>
  <si>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</si>
  <si>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</si>
  <si>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</si>
  <si>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</si>
  <si>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</si>
  <si>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</si>
  <si>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</si>
  <si>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</si>
  <si>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</si>
  <si>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</si>
  <si>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</si>
  <si>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</si>
  <si>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</si>
  <si>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</si>
  <si>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</si>
  <si>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</si>
  <si>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</si>
  <si>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</si>
  <si>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</si>
  <si>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</si>
  <si>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</si>
  <si>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</si>
  <si>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</si>
  <si>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</si>
  <si>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</si>
  <si>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</si>
  <si>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</si>
  <si>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</si>
  <si>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</si>
  <si>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</si>
  <si>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</si>
  <si>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</si>
  <si>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</si>
  <si>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</si>
  <si>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</si>
  <si>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</si>
  <si>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</si>
  <si>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</si>
  <si>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</si>
  <si>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</si>
  <si>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</si>
  <si>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</si>
  <si>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</si>
  <si>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</si>
  <si>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</si>
  <si>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</si>
  <si>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</si>
  <si>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</si>
  <si>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</si>
  <si>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</si>
  <si>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</si>
  <si>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</si>
  <si>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</si>
  <si>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</si>
  <si>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</si>
  <si>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</si>
  <si>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</si>
  <si>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</si>
  <si>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</si>
  <si>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</si>
  <si>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</si>
  <si>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</si>
  <si>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</si>
  <si>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</si>
  <si>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</si>
  <si>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</si>
  <si>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</si>
  <si>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</si>
  <si>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</si>
  <si>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</si>
  <si>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</si>
  <si>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</si>
  <si>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</si>
  <si>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</si>
  <si>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</si>
  <si>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</si>
  <si>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</si>
  <si>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</si>
  <si>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</si>
  <si>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</si>
  <si>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</si>
  <si>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</si>
  <si>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</si>
  <si>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</si>
  <si>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</si>
  <si>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</si>
  <si>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</si>
  <si>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</si>
  <si>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</si>
  <si>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</si>
  <si>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</si>
  <si>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</si>
  <si>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</si>
  <si>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</si>
  <si>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</si>
  <si>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</si>
  <si>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</si>
  <si>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</si>
  <si>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</si>
  <si>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</si>
  <si>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</si>
  <si>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</si>
  <si>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</si>
  <si>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</si>
  <si>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</si>
  <si>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</si>
  <si>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</si>
  <si>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</si>
  <si>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</si>
  <si>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</si>
  <si>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</si>
  <si>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</si>
  <si>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</si>
  <si>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</si>
  <si>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</si>
  <si>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</si>
  <si>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</si>
  <si>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</si>
  <si>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</si>
  <si>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</si>
  <si>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</si>
  <si>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</si>
  <si>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</si>
  <si>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</si>
  <si>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</si>
  <si>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</si>
  <si>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</si>
  <si>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</si>
  <si>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</si>
  <si>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</si>
  <si>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</si>
  <si>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</si>
  <si>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</si>
  <si>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</si>
  <si>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</si>
  <si>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</si>
  <si>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</si>
  <si>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</si>
  <si>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</si>
  <si>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</si>
  <si>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</si>
  <si>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</si>
  <si>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</si>
  <si>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</si>
  <si>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</si>
  <si>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</si>
  <si>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</si>
  <si>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</si>
  <si>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</si>
  <si>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</si>
  <si>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</si>
  <si>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</si>
  <si>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</si>
  <si>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</si>
  <si>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</si>
  <si>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</si>
  <si>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</si>
  <si>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</si>
  <si>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</si>
  <si>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</si>
  <si>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</si>
  <si>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</si>
  <si>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</si>
  <si>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</si>
  <si>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</si>
  <si>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</si>
  <si>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</si>
  <si>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</si>
  <si>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</si>
  <si>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</si>
  <si>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</si>
  <si>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</si>
  <si>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</si>
  <si>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</si>
  <si>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</si>
  <si>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</si>
  <si>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</si>
  <si>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</si>
  <si>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</si>
  <si>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</si>
  <si>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</si>
  <si>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</si>
  <si>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</si>
  <si>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</si>
  <si>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</si>
  <si>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</si>
  <si>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</si>
  <si>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</si>
  <si>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</si>
  <si>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</si>
  <si>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</si>
  <si>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</si>
  <si>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</si>
  <si>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</si>
  <si>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</si>
  <si>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</si>
  <si>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</si>
  <si>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</si>
  <si>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</si>
  <si>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</si>
  <si>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</si>
  <si>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</si>
  <si>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</si>
  <si>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</si>
  <si>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</si>
  <si>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</si>
  <si>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</si>
  <si>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</si>
  <si>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</si>
  <si>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</si>
  <si>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</si>
  <si>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</si>
  <si>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</si>
  <si>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</si>
  <si>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</si>
  <si>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</si>
  <si>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</si>
  <si>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</si>
  <si>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</si>
  <si>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</si>
  <si>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</si>
  <si>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</si>
  <si>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</si>
  <si>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</si>
  <si>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</si>
  <si>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</si>
  <si>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</si>
  <si>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</si>
  <si>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</si>
  <si>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</si>
  <si>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</si>
  <si>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</si>
  <si>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</si>
  <si>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</si>
  <si>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</si>
  <si>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</si>
  <si>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</si>
  <si>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</si>
  <si>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</si>
  <si>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</si>
  <si>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</si>
  <si>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</si>
  <si>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</si>
  <si>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</si>
  <si>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</si>
  <si>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</si>
  <si>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</si>
  <si>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</si>
  <si>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</si>
  <si>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</si>
  <si>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</si>
  <si>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</si>
  <si>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</si>
  <si>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</si>
  <si>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</si>
  <si>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</si>
  <si>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</si>
  <si>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</si>
  <si>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</si>
  <si>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</si>
  <si>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</si>
  <si>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</si>
  <si>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</si>
  <si>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</si>
  <si>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</si>
  <si>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</si>
  <si>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</si>
  <si>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</si>
  <si>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</si>
  <si>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</si>
  <si>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</si>
  <si>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</si>
  <si>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</si>
  <si>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</si>
  <si>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</si>
  <si>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</si>
  <si>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</si>
  <si>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</si>
  <si>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</si>
  <si>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</si>
  <si>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</si>
  <si>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</si>
  <si>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</si>
  <si>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</si>
  <si>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</si>
  <si>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</si>
  <si>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</si>
  <si>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</si>
  <si>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</si>
  <si>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</si>
  <si>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</si>
  <si>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</si>
  <si>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</si>
  <si>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</si>
  <si>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</si>
  <si>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</si>
  <si>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</si>
  <si>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</si>
  <si>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</si>
  <si>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</si>
  <si>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</si>
  <si>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</si>
  <si>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</si>
  <si>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</si>
  <si>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</si>
  <si>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</si>
  <si>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</si>
  <si>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</si>
  <si>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</si>
  <si>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</si>
  <si>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</si>
  <si>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</si>
  <si>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</si>
  <si>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</si>
  <si>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</si>
  <si>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</si>
  <si>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</si>
  <si>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</si>
  <si>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</si>
  <si>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</si>
  <si>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</si>
  <si>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</si>
  <si>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</si>
  <si>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</si>
  <si>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</si>
  <si>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</si>
  <si>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</si>
  <si>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</si>
  <si>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</si>
  <si>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</si>
  <si>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</si>
  <si>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</si>
  <si>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</si>
  <si>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</si>
  <si>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</si>
  <si>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</si>
  <si>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</si>
  <si>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</si>
  <si>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</si>
  <si>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</si>
  <si>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</si>
  <si>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</si>
  <si>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</si>
  <si>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</si>
  <si>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</si>
  <si>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</si>
  <si>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</si>
  <si>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</si>
  <si>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</si>
  <si>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</si>
  <si>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</si>
  <si>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</si>
  <si>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</si>
  <si>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</si>
  <si>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</si>
  <si>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</si>
  <si>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</si>
  <si>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</si>
  <si>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</si>
  <si>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</si>
  <si>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</si>
  <si>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</si>
  <si>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</si>
  <si>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</si>
  <si>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</si>
  <si>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</si>
  <si>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</si>
  <si>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</si>
  <si>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</si>
  <si>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</si>
  <si>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</si>
  <si>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</si>
  <si>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</si>
  <si>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</si>
  <si>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</si>
  <si>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</si>
  <si>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</si>
  <si>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</si>
  <si>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</si>
  <si>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</si>
  <si>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</si>
  <si>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</si>
  <si>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</si>
  <si>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</si>
  <si>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</si>
  <si>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</si>
  <si>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</si>
  <si>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</si>
  <si>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</si>
  <si>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</si>
  <si>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</si>
  <si>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</si>
  <si>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</si>
  <si>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</si>
  <si>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</si>
  <si>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</si>
  <si>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</si>
  <si>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</si>
  <si>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</si>
  <si>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</si>
  <si>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</si>
  <si>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</si>
  <si>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</si>
  <si>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</si>
  <si>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</si>
  <si>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</si>
  <si>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</si>
  <si>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</si>
  <si>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</si>
  <si>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</si>
  <si>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</si>
  <si>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</si>
  <si>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</si>
  <si>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</si>
  <si>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</si>
  <si>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</si>
  <si>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</si>
  <si>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</si>
  <si>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</si>
  <si>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</si>
  <si>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</si>
  <si>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</si>
  <si>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</si>
  <si>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</si>
  <si>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</si>
  <si>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</si>
  <si>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</si>
  <si>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</si>
  <si>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</si>
  <si>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</si>
  <si>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</si>
  <si>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</si>
  <si>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</si>
  <si>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</si>
  <si>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</si>
  <si>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</si>
  <si>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</si>
  <si>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</si>
  <si>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</si>
  <si>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</si>
  <si>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</si>
  <si>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</si>
  <si>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</si>
  <si>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</si>
  <si>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</si>
  <si>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</si>
  <si>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</si>
  <si>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</si>
  <si>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</si>
  <si>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</si>
  <si>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</si>
  <si>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</si>
  <si>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</si>
  <si>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</si>
  <si>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</si>
  <si>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</si>
  <si>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</si>
  <si>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</si>
  <si>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</si>
  <si>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</si>
  <si>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</si>
  <si>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</si>
  <si>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</si>
  <si>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</si>
  <si>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</si>
  <si>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</si>
  <si>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</si>
  <si>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</si>
  <si>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</si>
  <si>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</si>
  <si>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</si>
  <si>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</si>
  <si>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</si>
  <si>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</si>
  <si>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</si>
  <si>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</si>
  <si>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</si>
  <si>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</si>
  <si>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</si>
  <si>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</si>
  <si>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</si>
  <si>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</si>
  <si>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</si>
  <si>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</si>
  <si>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</si>
  <si>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</si>
  <si>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</si>
  <si>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</si>
  <si>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</si>
  <si>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</si>
  <si>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</si>
  <si>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</si>
  <si>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</si>
  <si>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</si>
  <si>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</si>
  <si>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</si>
  <si>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</si>
  <si>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</si>
  <si>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</si>
  <si>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</si>
  <si>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</si>
  <si>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</si>
  <si>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</si>
  <si>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</si>
  <si>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</si>
  <si>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</si>
  <si>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</si>
  <si>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</si>
  <si>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</si>
  <si>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</si>
  <si>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</si>
  <si>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</si>
  <si>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</si>
  <si>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</si>
  <si>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</si>
  <si>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</si>
  <si>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</si>
  <si>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</si>
  <si>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</si>
  <si>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</si>
  <si>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</si>
  <si>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</si>
  <si>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</si>
  <si>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</si>
  <si>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</si>
  <si>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</si>
  <si>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</si>
  <si>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</si>
  <si>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</si>
  <si>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</si>
  <si>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</si>
  <si>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</si>
  <si>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</si>
  <si>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</si>
  <si>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</si>
  <si>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</si>
  <si>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</si>
  <si>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</si>
  <si>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</si>
  <si>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</si>
  <si>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</si>
  <si>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</si>
  <si>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</si>
  <si>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</si>
  <si>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</si>
  <si>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</si>
  <si>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</si>
  <si>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</si>
  <si>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</si>
  <si>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</si>
  <si>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</si>
  <si>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</si>
  <si>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</si>
  <si>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</si>
  <si>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</si>
  <si>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</si>
  <si>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</si>
  <si>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</si>
  <si>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</si>
  <si>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</si>
  <si>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</si>
  <si>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</si>
  <si>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</si>
  <si>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</si>
  <si>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</si>
  <si>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</si>
  <si>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</si>
  <si>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</si>
  <si>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</si>
  <si>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</si>
  <si>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</si>
  <si>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</si>
  <si>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</si>
  <si>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</si>
  <si>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</si>
  <si>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</si>
  <si>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</si>
  <si>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</si>
  <si>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</si>
  <si>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</si>
  <si>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</si>
  <si>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</si>
  <si>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</si>
  <si>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</si>
  <si>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</si>
  <si>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</si>
  <si>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</si>
  <si>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</si>
  <si>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</si>
  <si>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</si>
  <si>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</si>
  <si>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</si>
  <si>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</si>
  <si>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</si>
  <si>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</si>
  <si>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</si>
  <si>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</si>
  <si>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</si>
  <si>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</si>
  <si>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</si>
  <si>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</si>
  <si>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</si>
  <si>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</si>
  <si>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</si>
  <si>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</si>
  <si>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</si>
  <si>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</si>
  <si>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</si>
  <si>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</si>
  <si>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</si>
  <si>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</si>
  <si>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</si>
  <si>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</si>
  <si>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</si>
  <si>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</si>
  <si>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</si>
  <si>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</si>
  <si>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</si>
  <si>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</si>
  <si>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</si>
  <si>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</si>
  <si>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</si>
  <si>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</si>
  <si>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</si>
  <si>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</si>
  <si>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</si>
  <si>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</si>
  <si>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</si>
  <si>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</si>
  <si>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</si>
  <si>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</si>
  <si>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</si>
  <si>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</si>
  <si>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</si>
  <si>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</si>
  <si>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</si>
  <si>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</si>
  <si>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</si>
  <si>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</si>
  <si>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</si>
  <si>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</si>
  <si>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</si>
  <si>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</si>
  <si>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</si>
  <si>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</si>
  <si>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</si>
  <si>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</si>
  <si>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</si>
  <si>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</si>
  <si>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</si>
  <si>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</si>
  <si>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</si>
  <si>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</si>
  <si>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</si>
  <si>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</si>
  <si>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</si>
  <si>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</si>
  <si>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</si>
  <si>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</si>
  <si>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</si>
  <si>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</si>
  <si>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</si>
  <si>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</si>
  <si>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</si>
  <si>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</si>
  <si>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</si>
  <si>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</si>
  <si>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</si>
  <si>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</si>
  <si>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</si>
  <si>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</si>
  <si>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</si>
  <si>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</si>
  <si>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</si>
  <si>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</si>
  <si>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</si>
  <si>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</si>
  <si>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</si>
  <si>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</si>
  <si>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</si>
  <si>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</si>
  <si>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</si>
  <si>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</si>
  <si>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</si>
  <si>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</si>
  <si>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</si>
  <si>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</si>
  <si>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</si>
  <si>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</si>
  <si>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</si>
  <si>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</si>
  <si>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</si>
  <si>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</si>
  <si>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</si>
  <si>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</si>
  <si>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</si>
  <si>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</si>
  <si>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</si>
  <si>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</si>
  <si>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</si>
  <si>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</si>
  <si>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</si>
  <si>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</si>
  <si>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</si>
  <si>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</si>
  <si>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</si>
  <si>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</si>
  <si>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</si>
  <si>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</si>
  <si>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</si>
  <si>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</si>
  <si>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</si>
  <si>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</si>
  <si>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</si>
  <si>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</si>
  <si>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</si>
  <si>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</si>
  <si>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</si>
  <si>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</si>
  <si>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</si>
  <si>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</si>
  <si>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</si>
  <si>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</si>
  <si>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</si>
  <si>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</si>
  <si>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</si>
  <si>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</si>
  <si>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</si>
  <si>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</si>
  <si>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</si>
  <si>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</si>
  <si>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</si>
  <si>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</si>
  <si>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</si>
  <si>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</si>
  <si>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</si>
  <si>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</si>
  <si>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</si>
  <si>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</si>
  <si>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</si>
  <si>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</si>
  <si>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</si>
  <si>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</si>
  <si>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</si>
  <si>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</si>
  <si>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</si>
  <si>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</si>
  <si>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</si>
  <si>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</si>
  <si>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</si>
  <si>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</si>
  <si>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</si>
  <si>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</si>
  <si>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</si>
  <si>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</si>
  <si>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</si>
  <si>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</si>
  <si>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</si>
  <si>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</si>
  <si>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</si>
  <si>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</si>
  <si>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</si>
  <si>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</si>
  <si>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</si>
  <si>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</si>
  <si>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</si>
  <si>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</si>
  <si>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</si>
  <si>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</si>
  <si>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</si>
  <si>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</si>
  <si>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</si>
  <si>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</si>
  <si>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</si>
  <si>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</si>
  <si>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</si>
  <si>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</si>
  <si>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</si>
  <si>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</si>
  <si>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</si>
  <si>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</si>
  <si>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</si>
  <si>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</si>
  <si>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</si>
  <si>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</si>
  <si>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</si>
  <si>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</si>
  <si>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</si>
  <si>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</si>
  <si>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</si>
  <si>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</si>
  <si>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</si>
  <si>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</si>
  <si>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</si>
  <si>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</si>
  <si>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</si>
  <si>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</si>
  <si>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</si>
  <si>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</si>
  <si>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</si>
  <si>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</si>
  <si>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</si>
  <si>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</si>
  <si>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</si>
  <si>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</si>
  <si>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</si>
  <si>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</si>
  <si>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</si>
  <si>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</si>
  <si>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</si>
  <si>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</si>
  <si>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</si>
  <si>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</si>
  <si>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</si>
  <si>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</si>
  <si>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</si>
  <si>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</si>
  <si>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</si>
  <si>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</si>
  <si>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</si>
  <si>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</si>
  <si>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</si>
  <si>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</si>
  <si>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</si>
  <si>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</si>
  <si>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</si>
  <si>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</si>
  <si>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</si>
  <si>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</si>
  <si>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</si>
  <si>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</si>
  <si>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</si>
  <si>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</si>
  <si>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</si>
  <si>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</si>
  <si>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</si>
  <si>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</si>
  <si>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</si>
  <si>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</si>
  <si>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</si>
  <si>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</si>
  <si>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</si>
  <si>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</si>
  <si>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</si>
  <si>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</si>
  <si>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</si>
  <si>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</si>
  <si>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</si>
  <si>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</si>
  <si>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</si>
  <si>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</si>
  <si>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</si>
  <si>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</si>
  <si>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</si>
  <si>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</si>
  <si>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</si>
  <si>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</si>
  <si>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</si>
  <si>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</si>
  <si>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</si>
  <si>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</si>
  <si>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</si>
  <si>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</si>
  <si>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</si>
  <si>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</si>
  <si>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</si>
  <si>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</si>
  <si>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</si>
  <si>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</si>
  <si>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</si>
  <si>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</si>
  <si>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</si>
  <si>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</si>
  <si>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</si>
  <si>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</si>
  <si>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</si>
  <si>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</si>
  <si>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</si>
  <si>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</si>
  <si>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</si>
  <si>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</si>
  <si>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</si>
  <si>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</si>
  <si>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</si>
  <si>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</si>
  <si>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</si>
  <si>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</si>
  <si>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</si>
  <si>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</si>
  <si>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</si>
  <si>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</si>
  <si>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</si>
  <si>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</si>
  <si>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</si>
  <si>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</si>
  <si>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</si>
  <si>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</si>
  <si>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</si>
  <si>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</si>
  <si>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</si>
  <si>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</si>
  <si>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</si>
  <si>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</si>
  <si>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</si>
  <si>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</si>
  <si>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</si>
  <si>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</si>
  <si>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</si>
  <si>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</si>
  <si>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</si>
  <si>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</si>
  <si>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</si>
  <si>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</si>
  <si>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</si>
  <si>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</si>
  <si>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</si>
  <si>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</si>
  <si>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</si>
  <si>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</si>
  <si>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</si>
  <si>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</si>
  <si>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</si>
  <si>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</si>
  <si>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</si>
  <si>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</si>
  <si>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</si>
  <si>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</si>
  <si>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</si>
  <si>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</si>
  <si>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</si>
  <si>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</si>
  <si>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</si>
  <si>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</si>
  <si>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</si>
  <si>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</si>
  <si>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</si>
  <si>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</si>
  <si>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</si>
  <si>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</si>
  <si>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</si>
  <si>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</si>
  <si>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</si>
  <si>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</si>
  <si>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</si>
  <si>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</si>
  <si>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</si>
  <si>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</si>
  <si>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</si>
  <si>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</si>
  <si>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</si>
  <si>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</si>
  <si>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</si>
  <si>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</si>
  <si>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</si>
  <si>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</si>
  <si>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</si>
  <si>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</si>
  <si>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</si>
  <si>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</si>
  <si>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</si>
  <si>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</si>
  <si>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</si>
  <si>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</si>
  <si>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</si>
  <si>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</si>
  <si>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</si>
  <si>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</si>
  <si>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</si>
  <si>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</si>
  <si>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</si>
  <si>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</si>
  <si>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</si>
  <si>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</si>
  <si>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</si>
  <si>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</si>
  <si>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</si>
  <si>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</si>
  <si>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</si>
  <si>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</si>
  <si>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</si>
  <si>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</si>
  <si>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</si>
  <si>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</si>
  <si>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</si>
  <si>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</si>
  <si>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</si>
  <si>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</si>
  <si>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</si>
  <si>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</si>
  <si>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</si>
  <si>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</si>
  <si>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</si>
  <si>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</si>
  <si>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</si>
  <si>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</si>
  <si>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</si>
  <si>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</si>
  <si>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</si>
  <si>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</si>
  <si>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</si>
  <si>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</si>
  <si>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</si>
  <si>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</si>
  <si>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</si>
  <si>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</si>
  <si>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</si>
  <si>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</si>
  <si>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</si>
  <si>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</si>
  <si>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</si>
  <si>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</si>
  <si>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</si>
  <si>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</si>
  <si>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</si>
  <si>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</si>
  <si>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</si>
  <si>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</si>
  <si>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</si>
  <si>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</si>
  <si>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</si>
  <si>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</si>
  <si>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</si>
  <si>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</si>
  <si>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</si>
  <si>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</si>
  <si>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</si>
  <si>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</si>
  <si>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</si>
  <si>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</si>
  <si>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</si>
  <si>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</si>
  <si>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</si>
  <si>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</si>
  <si>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</si>
  <si>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</si>
  <si>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</si>
  <si>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</si>
  <si>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</si>
  <si>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</si>
  <si>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</si>
  <si>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</si>
  <si>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</si>
  <si>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</si>
  <si>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</si>
  <si>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</si>
  <si>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</si>
  <si>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</si>
  <si>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</si>
  <si>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</si>
  <si>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</si>
  <si>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</si>
  <si>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</si>
  <si>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</si>
  <si>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</si>
  <si>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</si>
  <si>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</si>
  <si>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</si>
  <si>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</si>
  <si>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</si>
  <si>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</si>
  <si>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</si>
  <si>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</si>
  <si>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</si>
  <si>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</si>
  <si>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</si>
  <si>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</si>
  <si>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</si>
  <si>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</si>
  <si>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</si>
  <si>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</si>
  <si>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</si>
  <si>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</si>
  <si>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</si>
  <si>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</si>
  <si>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</si>
  <si>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</si>
  <si>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</si>
  <si>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</si>
  <si>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</si>
  <si>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</si>
  <si>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</si>
  <si>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</si>
  <si>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</si>
  <si>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</si>
  <si>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</si>
  <si>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</si>
  <si>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</si>
  <si>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</si>
  <si>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</si>
  <si>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</si>
  <si>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</si>
  <si>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</si>
  <si>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</si>
  <si>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</si>
  <si>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</si>
  <si>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</si>
  <si>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</si>
  <si>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</si>
  <si>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</si>
  <si>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</si>
  <si>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</si>
  <si>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</si>
  <si>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</si>
  <si>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</si>
  <si>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</si>
  <si>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</si>
  <si>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</si>
  <si>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</si>
  <si>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</si>
  <si>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</si>
  <si>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</si>
  <si>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</si>
  <si>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</si>
  <si>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</si>
  <si>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</si>
  <si>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</si>
  <si>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</si>
  <si>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</si>
  <si>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</si>
  <si>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</si>
  <si>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</si>
  <si>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</si>
  <si>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</si>
  <si>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</si>
  <si>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</si>
  <si>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</si>
  <si>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</si>
  <si>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</si>
  <si>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</si>
  <si>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</si>
  <si>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</si>
  <si>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</si>
  <si>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</si>
  <si>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</si>
  <si>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</si>
  <si>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</si>
  <si>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</si>
  <si>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</si>
  <si>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</si>
  <si>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</si>
  <si>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</si>
  <si>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</si>
  <si>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</si>
  <si>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</si>
  <si>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</si>
  <si>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</si>
  <si>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</si>
  <si>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</si>
  <si>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</si>
  <si>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</si>
  <si>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</si>
  <si>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</si>
  <si>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</si>
  <si>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</si>
  <si>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</si>
  <si>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</si>
  <si>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</si>
  <si>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</si>
  <si>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</si>
  <si>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</si>
  <si>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</si>
  <si>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</si>
  <si>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</si>
  <si>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</si>
  <si>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</si>
  <si>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</si>
  <si>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</si>
  <si>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</si>
  <si>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</si>
  <si>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</si>
  <si>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</si>
  <si>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</si>
  <si>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</si>
  <si>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</si>
  <si>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</si>
  <si>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</si>
  <si>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</si>
  <si>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</si>
  <si>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</si>
  <si>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</si>
  <si>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</si>
  <si>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</si>
  <si>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</si>
  <si>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</si>
  <si>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</si>
  <si>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</si>
  <si>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</si>
  <si>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</si>
  <si>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</si>
  <si>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</si>
  <si>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</si>
  <si>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</si>
  <si>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</si>
  <si>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</si>
  <si>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</si>
  <si>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</si>
  <si>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</si>
  <si>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</si>
  <si>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</si>
  <si>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</si>
  <si>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</si>
  <si>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</si>
  <si>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</si>
  <si>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</si>
  <si>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</si>
  <si>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</si>
  <si>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</si>
  <si>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</si>
  <si>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</si>
  <si>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</si>
  <si>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</si>
  <si>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</si>
  <si>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</si>
  <si>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</si>
  <si>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</si>
  <si>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</si>
  <si>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</si>
  <si>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</si>
  <si>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</si>
  <si>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</si>
  <si>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</si>
  <si>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</si>
  <si>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</si>
  <si>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</si>
  <si>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</si>
  <si>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</si>
  <si>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</si>
  <si>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</si>
  <si>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</si>
  <si>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</si>
  <si>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</si>
  <si>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</si>
  <si>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</si>
  <si>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</si>
  <si>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</si>
  <si>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</si>
  <si>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</si>
  <si>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</si>
  <si>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</si>
  <si>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</si>
  <si>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</si>
  <si>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</si>
  <si>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</si>
  <si>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</si>
  <si>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</si>
  <si>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</si>
  <si>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</si>
  <si>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</si>
  <si>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</si>
  <si>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</si>
  <si>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</si>
  <si>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</si>
  <si>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</si>
  <si>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</si>
  <si>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</si>
  <si>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</si>
  <si>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</si>
  <si>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</si>
  <si>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</si>
  <si>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</si>
  <si>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</si>
  <si>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</si>
  <si>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</si>
  <si>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</si>
  <si>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</si>
  <si>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</si>
  <si>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</si>
  <si>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</si>
  <si>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</si>
  <si>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</si>
  <si>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</si>
  <si>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</si>
  <si>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</si>
  <si>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</si>
  <si>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</si>
  <si>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</si>
  <si>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</si>
  <si>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</si>
  <si>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</si>
  <si>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</si>
  <si>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</si>
  <si>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</si>
  <si>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</si>
  <si>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</si>
  <si>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</si>
  <si>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</si>
  <si>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</si>
  <si>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</si>
  <si>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</si>
  <si>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</si>
  <si>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</si>
  <si>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</si>
  <si>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</si>
  <si>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</si>
  <si>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</si>
  <si>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</si>
  <si>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</si>
  <si>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</si>
  <si>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</si>
  <si>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</si>
  <si>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</si>
  <si>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</si>
  <si>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</si>
  <si>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</si>
  <si>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</si>
  <si>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</si>
  <si>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</si>
  <si>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</si>
  <si>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</si>
  <si>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</si>
  <si>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</si>
  <si>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</si>
  <si>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</si>
  <si>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</si>
  <si>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</si>
  <si>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</si>
  <si>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</si>
  <si>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</si>
  <si>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</si>
  <si>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</si>
  <si>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</si>
  <si>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</si>
  <si>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</si>
  <si>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</si>
  <si>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</si>
  <si>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</si>
  <si>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</si>
  <si>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</si>
  <si>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</si>
  <si>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</si>
  <si>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</si>
  <si>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</si>
  <si>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</si>
  <si>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</si>
  <si>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</si>
  <si>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</si>
  <si>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</si>
  <si>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</si>
  <si>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</si>
  <si>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</si>
  <si>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</si>
  <si>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</si>
  <si>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</si>
  <si>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</si>
  <si>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</si>
  <si>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</si>
  <si>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</si>
  <si>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</si>
  <si>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</si>
  <si>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</si>
  <si>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</si>
  <si>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</si>
  <si>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</si>
  <si>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</si>
  <si>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</si>
  <si>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</si>
  <si>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</si>
  <si>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</si>
  <si>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</si>
  <si>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</si>
  <si>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</si>
  <si>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</si>
  <si>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</si>
  <si>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</si>
  <si>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</si>
  <si>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</si>
  <si>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</si>
  <si>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</si>
  <si>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</si>
  <si>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</si>
  <si>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</si>
  <si>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</si>
  <si>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</si>
  <si>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</si>
  <si>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</si>
  <si>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</si>
  <si>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</si>
  <si>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</si>
  <si>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</si>
  <si>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</si>
  <si>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</si>
  <si>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</si>
  <si>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</si>
  <si>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</si>
  <si>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</si>
  <si>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</si>
  <si>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</si>
  <si>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</si>
  <si>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</si>
  <si>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</si>
  <si>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</si>
  <si>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</si>
  <si>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</si>
  <si>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</si>
  <si>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</si>
  <si>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</si>
  <si>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</si>
  <si>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</si>
  <si>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</si>
  <si>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</si>
  <si>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</si>
  <si>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</si>
  <si>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</si>
  <si>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</si>
  <si>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</si>
  <si>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</si>
  <si>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</si>
  <si>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</si>
  <si>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</si>
  <si>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</si>
  <si>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</si>
  <si>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</si>
  <si>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</si>
  <si>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</si>
  <si>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</si>
  <si>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</si>
  <si>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</si>
  <si>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</si>
  <si>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</si>
  <si>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</si>
  <si>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</si>
  <si>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</si>
  <si>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</si>
  <si>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</si>
  <si>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</si>
  <si>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</si>
  <si>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</si>
  <si>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</si>
  <si>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</si>
  <si>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</si>
  <si>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</si>
  <si>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</si>
  <si>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</si>
  <si>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</si>
  <si>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</si>
  <si>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</si>
  <si>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</si>
  <si>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</si>
  <si>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</si>
  <si>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</si>
  <si>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</si>
  <si>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</si>
  <si>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</si>
  <si>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</si>
  <si>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</si>
  <si>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</si>
  <si>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</si>
  <si>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</si>
  <si>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</si>
  <si>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</si>
  <si>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</si>
  <si>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</si>
  <si>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</si>
  <si>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</si>
  <si>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</si>
  <si>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</si>
  <si>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</si>
  <si>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</si>
  <si>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</si>
  <si>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</si>
  <si>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</si>
  <si>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</si>
  <si>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</si>
  <si>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</si>
  <si>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</si>
  <si>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</si>
  <si>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</si>
  <si>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</si>
  <si>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</si>
  <si>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</si>
  <si>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</si>
  <si>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</si>
  <si>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</si>
  <si>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</si>
  <si>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</si>
  <si>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</si>
  <si>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</si>
  <si>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</si>
  <si>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</si>
  <si>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</si>
  <si>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</si>
  <si>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</si>
  <si>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</si>
  <si>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</si>
  <si>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</si>
  <si>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</si>
  <si>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</si>
  <si>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</si>
  <si>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</si>
  <si>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</si>
  <si>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</si>
  <si>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</si>
  <si>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</si>
  <si>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</si>
  <si>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</si>
  <si>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</si>
  <si>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</si>
  <si>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</si>
  <si>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</si>
  <si>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</si>
  <si>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</si>
  <si>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</si>
  <si>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</si>
  <si>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</si>
  <si>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</si>
  <si>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</si>
  <si>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</si>
  <si>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</si>
  <si>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</si>
  <si>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</si>
  <si>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</si>
  <si>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</si>
  <si>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</si>
  <si>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</si>
  <si>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</si>
  <si>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</si>
  <si>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</si>
  <si>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</si>
  <si>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</si>
  <si>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</si>
  <si>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</si>
  <si>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</si>
  <si>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</si>
  <si>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</si>
  <si>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</si>
  <si>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</si>
  <si>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</si>
  <si>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</si>
  <si>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</si>
  <si>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</si>
  <si>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</si>
  <si>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</si>
  <si>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</si>
  <si>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</si>
  <si>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</si>
  <si>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</si>
  <si>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</si>
  <si>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</si>
  <si>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</si>
  <si>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</si>
  <si>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</si>
  <si>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</si>
  <si>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</si>
  <si>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</si>
  <si>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</si>
  <si>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</si>
  <si>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</si>
  <si>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</si>
  <si>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</si>
  <si>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</si>
  <si>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</si>
  <si>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</si>
  <si>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</si>
  <si>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</si>
  <si>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</si>
  <si>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</si>
  <si>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</si>
  <si>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</si>
  <si>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</si>
  <si>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</si>
  <si>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</si>
  <si>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</si>
  <si>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</si>
  <si>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</si>
  <si>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</si>
  <si>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</si>
  <si>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</si>
  <si>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</si>
  <si>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</si>
  <si>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</si>
  <si>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</si>
  <si>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</si>
  <si>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</si>
  <si>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</si>
  <si>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</si>
  <si>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</si>
  <si>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</si>
  <si>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</si>
  <si>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</si>
  <si>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</si>
  <si>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</si>
  <si>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</si>
  <si>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</si>
  <si>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</si>
  <si>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</si>
  <si>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</si>
  <si>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</si>
  <si>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</si>
  <si>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</si>
  <si>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</si>
  <si>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</si>
  <si>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</si>
  <si>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</si>
  <si>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</si>
  <si>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</si>
  <si>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</si>
  <si>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</si>
  <si>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</si>
  <si>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</si>
  <si>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</si>
  <si>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</si>
  <si>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</si>
  <si>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</si>
  <si>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</si>
  <si>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</si>
  <si>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</si>
  <si>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</si>
  <si>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</si>
  <si>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</si>
  <si>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</si>
  <si>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</si>
  <si>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</si>
  <si>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</si>
  <si>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</si>
  <si>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</si>
  <si>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</si>
  <si>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</si>
  <si>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</si>
  <si>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</si>
  <si>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</si>
  <si>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</si>
  <si>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</si>
  <si>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</si>
  <si>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</si>
  <si>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</si>
  <si>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</si>
  <si>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</si>
  <si>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</si>
  <si>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</si>
  <si>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</si>
  <si>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</si>
  <si>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</si>
  <si>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</si>
  <si>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</si>
  <si>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</si>
  <si>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</si>
  <si>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</si>
  <si>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</si>
  <si>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</si>
  <si>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</si>
  <si>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</si>
  <si>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</si>
  <si>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</si>
  <si>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</si>
  <si>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</si>
  <si>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</si>
  <si>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</si>
  <si>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</si>
  <si>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</si>
  <si>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</si>
  <si>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</si>
  <si>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</si>
  <si>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</si>
  <si>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</si>
  <si>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</si>
  <si>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</si>
  <si>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</si>
  <si>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</si>
  <si>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</si>
  <si>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</si>
  <si>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</si>
  <si>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</si>
  <si>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</si>
  <si>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</si>
  <si>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</si>
  <si>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</si>
  <si>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</si>
  <si>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</si>
  <si>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</si>
  <si>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</si>
  <si>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</si>
  <si>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</si>
  <si>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</si>
  <si>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</si>
  <si>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</si>
  <si>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</si>
  <si>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</si>
  <si>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</si>
  <si>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</si>
  <si>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</si>
  <si>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</si>
  <si>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</si>
  <si>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</si>
  <si>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</si>
  <si>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</si>
  <si>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</si>
  <si>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</si>
  <si>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</si>
  <si>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</si>
  <si>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</si>
  <si>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</si>
  <si>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</si>
  <si>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</si>
  <si>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</si>
  <si>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</si>
  <si>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</si>
  <si>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</si>
  <si>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</si>
  <si>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</si>
  <si>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</si>
  <si>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</si>
  <si>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</si>
  <si>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</si>
  <si>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</si>
  <si>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</si>
  <si>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</si>
  <si>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</si>
  <si>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</si>
  <si>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</si>
  <si>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</si>
  <si>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</si>
  <si>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</si>
  <si>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</si>
  <si>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</si>
  <si>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</si>
  <si>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</si>
  <si>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</si>
  <si>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</si>
  <si>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</si>
  <si>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</si>
  <si>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</si>
  <si>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</si>
  <si>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</si>
  <si>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</si>
  <si>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</si>
  <si>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</si>
  <si>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</si>
  <si>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</si>
  <si>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</si>
  <si>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</si>
  <si>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</si>
  <si>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</si>
  <si>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</si>
  <si>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</si>
  <si>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</si>
  <si>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</si>
  <si>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</si>
  <si>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</si>
  <si>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</si>
  <si>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</si>
  <si>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</si>
  <si>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</si>
  <si>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</si>
  <si>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</si>
  <si>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</si>
  <si>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</si>
  <si>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</si>
  <si>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</si>
  <si>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</si>
  <si>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</si>
  <si>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</si>
  <si>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</si>
  <si>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</si>
  <si>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</si>
  <si>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</si>
  <si>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</si>
  <si>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</si>
  <si>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</si>
  <si>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</si>
  <si>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</si>
  <si>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</si>
  <si>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</si>
  <si>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</si>
  <si>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</si>
  <si>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</si>
  <si>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</si>
  <si>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</si>
  <si>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</si>
  <si>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</si>
  <si>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</si>
  <si>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</si>
  <si>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</si>
  <si>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</si>
  <si>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</si>
  <si>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</si>
  <si>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</si>
  <si>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</si>
  <si>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</si>
  <si>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</si>
  <si>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</si>
  <si>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</si>
  <si>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</si>
  <si>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</si>
  <si>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</si>
  <si>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</si>
  <si>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</si>
  <si>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</si>
  <si>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</si>
  <si>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</si>
  <si>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</si>
  <si>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</si>
  <si>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</si>
  <si>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</si>
  <si>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</si>
  <si>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</si>
  <si>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</si>
  <si>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</si>
  <si>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</si>
  <si>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</si>
  <si>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</si>
  <si>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</si>
  <si>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</si>
  <si>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</si>
  <si>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</si>
  <si>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</si>
  <si>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</si>
  <si>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</si>
  <si>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</si>
  <si>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</si>
  <si>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</si>
  <si>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</si>
  <si>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</si>
  <si>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</si>
  <si>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</si>
  <si>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</si>
  <si>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</si>
  <si>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</si>
  <si>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</si>
  <si>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</si>
  <si>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</si>
  <si>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</si>
  <si>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</si>
  <si>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</si>
  <si>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</si>
  <si>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</si>
  <si>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</si>
  <si>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</si>
  <si>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</si>
  <si>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</si>
  <si>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</si>
  <si>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</si>
  <si>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</si>
  <si>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</si>
  <si>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</si>
  <si>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</si>
  <si>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</si>
  <si>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</si>
  <si>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</si>
  <si>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</si>
  <si>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</si>
  <si>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</si>
  <si>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</si>
  <si>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</si>
  <si>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</si>
  <si>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</si>
  <si>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</si>
  <si>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</si>
  <si>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</si>
  <si>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</si>
  <si>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</si>
  <si>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</si>
  <si>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</si>
  <si>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</si>
  <si>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</si>
  <si>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</si>
  <si>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</si>
  <si>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</si>
  <si>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</si>
  <si>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</si>
  <si>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</si>
  <si>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</si>
  <si>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</si>
  <si>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</si>
  <si>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</si>
  <si>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</si>
  <si>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</si>
  <si>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</si>
  <si>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</si>
  <si>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</si>
  <si>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</si>
  <si>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</si>
  <si>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</si>
  <si>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</si>
  <si>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</si>
  <si>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</si>
  <si>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</si>
  <si>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</si>
  <si>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</si>
  <si>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</si>
  <si>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</si>
  <si>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</si>
  <si>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</si>
  <si>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</si>
  <si>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</si>
  <si>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</si>
  <si>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</si>
  <si>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</si>
  <si>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</si>
  <si>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</si>
  <si>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</si>
  <si>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</si>
  <si>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</si>
  <si>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</si>
  <si>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</si>
  <si>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</si>
  <si>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</si>
  <si>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</si>
  <si>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</si>
  <si>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</si>
  <si>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</si>
  <si>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</si>
  <si>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</si>
  <si>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</si>
  <si>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</si>
  <si>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</si>
  <si>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</si>
  <si>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</si>
  <si>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</si>
  <si>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</si>
  <si>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</si>
  <si>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</si>
  <si>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</si>
  <si>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</si>
  <si>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</si>
  <si>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</si>
  <si>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</si>
  <si>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</si>
  <si>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</si>
  <si>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</si>
  <si>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</si>
  <si>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</si>
  <si>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</si>
  <si>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</si>
  <si>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</si>
  <si>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</si>
  <si>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</si>
  <si>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</si>
  <si>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</si>
  <si>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</si>
  <si>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</si>
  <si>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</si>
  <si>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</si>
  <si>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</si>
  <si>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</si>
  <si>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</si>
  <si>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</si>
  <si>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</si>
  <si>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</si>
  <si>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</si>
  <si>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</si>
  <si>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</si>
  <si>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</si>
  <si>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</si>
  <si>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</si>
  <si>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</si>
  <si>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</si>
  <si>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</si>
  <si>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</si>
  <si>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</si>
  <si>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</si>
  <si>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</si>
  <si>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</si>
  <si>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</si>
  <si>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</si>
  <si>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</si>
  <si>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</si>
  <si>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</si>
  <si>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</si>
  <si>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</si>
  <si>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</si>
  <si>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</si>
  <si>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</si>
  <si>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</si>
  <si>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</si>
  <si>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</si>
  <si>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</si>
  <si>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</si>
  <si>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</si>
  <si>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</si>
  <si>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</si>
  <si>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</si>
  <si>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</si>
  <si>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</si>
  <si>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</si>
  <si>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</si>
  <si>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</si>
  <si>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</si>
  <si>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</si>
  <si>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</si>
  <si>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</si>
  <si>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</si>
  <si>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</si>
  <si>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</si>
  <si>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</si>
  <si>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</si>
  <si>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</si>
  <si>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</si>
  <si>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</si>
  <si>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</si>
  <si>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</si>
  <si>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</si>
  <si>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</si>
  <si>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</si>
  <si>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</si>
  <si>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</si>
  <si>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</si>
  <si>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</si>
  <si>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</si>
  <si>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</si>
  <si>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</si>
  <si>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</si>
  <si>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</si>
  <si>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</si>
  <si>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</si>
  <si>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</si>
  <si>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</si>
  <si>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</si>
  <si>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</si>
  <si>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</si>
  <si>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</si>
  <si>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</si>
  <si>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</si>
  <si>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</si>
  <si>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</si>
  <si>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</si>
  <si>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</si>
  <si>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</si>
  <si>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</si>
  <si>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</si>
  <si>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</si>
  <si>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</si>
  <si>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</si>
  <si>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</si>
  <si>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</si>
  <si>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</si>
  <si>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</si>
  <si>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</si>
  <si>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</si>
  <si>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</si>
  <si>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</si>
  <si>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</si>
  <si>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</si>
  <si>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</si>
  <si>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</si>
  <si>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</si>
  <si>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</si>
  <si>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</si>
  <si>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</si>
  <si>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</si>
  <si>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</si>
  <si>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</si>
  <si>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</si>
  <si>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</si>
  <si>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</si>
  <si>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</si>
  <si>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</si>
  <si>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</si>
  <si>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</si>
  <si>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</si>
  <si>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</si>
  <si>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</si>
  <si>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</si>
  <si>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</si>
  <si>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</si>
  <si>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</si>
  <si>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</si>
  <si>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</si>
  <si>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</si>
  <si>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</si>
  <si>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</si>
  <si>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</si>
  <si>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</si>
  <si>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</si>
  <si>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</si>
  <si>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</si>
  <si>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</si>
  <si>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</si>
  <si>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</si>
  <si>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</si>
  <si>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</si>
  <si>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</si>
  <si>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</si>
  <si>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</si>
  <si>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</si>
  <si>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</si>
  <si>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</si>
  <si>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</si>
  <si>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</si>
  <si>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</si>
  <si>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</si>
  <si>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</si>
  <si>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</si>
  <si>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</si>
  <si>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</si>
  <si>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</si>
  <si>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</si>
  <si>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</si>
  <si>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</si>
  <si>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</si>
  <si>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</si>
  <si>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</si>
  <si>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</si>
  <si>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</si>
  <si>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</si>
  <si>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</si>
  <si>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</si>
  <si>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</si>
  <si>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</si>
  <si>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</si>
  <si>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</si>
  <si>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</si>
  <si>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</si>
  <si>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</si>
  <si>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</si>
  <si>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</si>
  <si>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</si>
  <si>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</si>
  <si>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</si>
  <si>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</si>
  <si>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</si>
  <si>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</si>
  <si>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</si>
  <si>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</si>
  <si>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</si>
  <si>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</si>
  <si>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</si>
  <si>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</si>
  <si>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</si>
  <si>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</si>
  <si>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</si>
  <si>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</si>
  <si>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</si>
  <si>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</si>
  <si>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</si>
  <si>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</si>
  <si>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</si>
  <si>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</si>
  <si>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</si>
  <si>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</si>
  <si>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</si>
  <si>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</si>
  <si>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</si>
  <si>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</si>
  <si>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</si>
  <si>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</si>
  <si>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</si>
  <si>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</si>
  <si>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</si>
  <si>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</si>
  <si>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</si>
  <si>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</si>
  <si>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</si>
  <si>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</si>
  <si>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</si>
  <si>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</si>
  <si>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</si>
  <si>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</si>
  <si>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</si>
  <si>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</si>
  <si>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</si>
  <si>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</si>
  <si>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</si>
  <si>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</si>
  <si>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</si>
  <si>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</si>
  <si>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</si>
  <si>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</si>
  <si>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</si>
  <si>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</si>
  <si>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</si>
  <si>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</si>
  <si>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</si>
  <si>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</si>
  <si>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</si>
  <si>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</si>
  <si>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</si>
  <si>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</si>
  <si>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</si>
  <si>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</si>
  <si>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</si>
  <si>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</si>
  <si>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</si>
  <si>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</si>
  <si>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</si>
  <si>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</si>
  <si>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</si>
  <si>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</si>
  <si>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</si>
  <si>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</si>
  <si>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</si>
  <si>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</si>
  <si>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</si>
  <si>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</si>
  <si>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</si>
  <si>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</si>
  <si>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</si>
  <si>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</si>
  <si>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</si>
  <si>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</si>
  <si>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</si>
  <si>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</si>
  <si>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</si>
  <si>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</si>
  <si>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</si>
  <si>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</si>
  <si>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</si>
  <si>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</si>
  <si>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</si>
  <si>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</si>
  <si>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</si>
  <si>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</si>
  <si>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</si>
  <si>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</si>
  <si>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</si>
  <si>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</si>
  <si>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</si>
  <si>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</si>
  <si>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</si>
  <si>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</si>
  <si>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</si>
  <si>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</si>
  <si>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</si>
  <si>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</si>
  <si>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</si>
  <si>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</si>
  <si>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</si>
  <si>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</si>
  <si>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</si>
  <si>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</si>
  <si>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</si>
  <si>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</si>
  <si>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</si>
  <si>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</si>
  <si>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</si>
  <si>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</si>
  <si>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</si>
  <si>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</si>
  <si>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</si>
  <si>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</si>
  <si>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</si>
  <si>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</si>
  <si>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</si>
  <si>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</si>
  <si>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</si>
  <si>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</si>
  <si>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</si>
  <si>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</si>
  <si>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</si>
  <si>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</si>
  <si>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</si>
  <si>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</si>
  <si>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</si>
  <si>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</si>
  <si>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</si>
  <si>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</si>
  <si>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</si>
  <si>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</si>
  <si>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</si>
  <si>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</si>
  <si>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</si>
  <si>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</si>
  <si>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</si>
  <si>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</si>
  <si>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</si>
  <si>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</si>
  <si>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</si>
  <si>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</si>
  <si>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</si>
  <si>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</si>
  <si>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</si>
  <si>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</si>
  <si>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</si>
  <si>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</si>
  <si>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</si>
  <si>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</si>
  <si>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</si>
  <si>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</si>
  <si>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</si>
  <si>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</si>
  <si>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</si>
  <si>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</si>
  <si>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</si>
  <si>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</si>
  <si>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</si>
  <si>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</si>
  <si>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</si>
  <si>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</si>
  <si>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</si>
  <si>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</si>
  <si>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</si>
  <si>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</si>
  <si>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</si>
  <si>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</si>
  <si>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</si>
  <si>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</si>
  <si>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</si>
  <si>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</si>
  <si>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</si>
  <si>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</si>
  <si>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</si>
  <si>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</si>
  <si>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</si>
  <si>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</si>
  <si>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</si>
  <si>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</si>
  <si>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</si>
  <si>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</si>
  <si>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</si>
  <si>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</si>
  <si>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</si>
  <si>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</si>
  <si>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</si>
  <si>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</si>
  <si>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</si>
  <si>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</si>
  <si>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</si>
  <si>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</si>
  <si>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</si>
  <si>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</si>
  <si>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</si>
  <si>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</si>
  <si>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</si>
  <si>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</si>
  <si>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</si>
  <si>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</si>
  <si>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</si>
  <si>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</si>
  <si>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</si>
  <si>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</si>
  <si>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</si>
  <si>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</si>
  <si>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</si>
  <si>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</si>
  <si>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</si>
  <si>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</si>
  <si>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</si>
  <si>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</si>
  <si>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</si>
  <si>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</si>
  <si>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</si>
  <si>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</si>
  <si>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</si>
  <si>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</si>
  <si>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</si>
  <si>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</si>
  <si>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</si>
  <si>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</si>
  <si>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</si>
  <si>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</si>
  <si>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</si>
  <si>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</si>
  <si>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</si>
  <si>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</si>
  <si>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</si>
  <si>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</si>
  <si>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</si>
  <si>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</si>
  <si>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</si>
  <si>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</si>
  <si>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</si>
  <si>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</si>
  <si>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</si>
  <si>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</si>
  <si>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</si>
  <si>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</si>
  <si>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</si>
  <si>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</si>
  <si>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</si>
  <si>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</si>
  <si>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</si>
  <si>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</si>
  <si>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</si>
  <si>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</si>
  <si>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</si>
  <si>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</si>
  <si>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</si>
  <si>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</si>
  <si>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</si>
  <si>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</si>
  <si>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</si>
  <si>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</si>
  <si>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</si>
  <si>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</si>
  <si>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</si>
  <si>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</si>
  <si>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</si>
  <si>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</si>
  <si>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</si>
  <si>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</si>
  <si>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</si>
  <si>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</si>
  <si>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</si>
  <si>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</si>
  <si>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</si>
  <si>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</si>
  <si>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</si>
  <si>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</si>
  <si>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</si>
  <si>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</si>
  <si>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</si>
  <si>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</si>
  <si>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</si>
  <si>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</si>
  <si>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</si>
  <si>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</si>
  <si>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</si>
  <si>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</si>
  <si>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</si>
  <si>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</si>
  <si>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</si>
  <si>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</si>
  <si>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</si>
  <si>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</si>
  <si>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</si>
  <si>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</si>
  <si>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</si>
  <si>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</si>
  <si>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</si>
  <si>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</si>
  <si>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</si>
  <si>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</si>
  <si>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</si>
  <si>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</si>
  <si>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</si>
  <si>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</si>
  <si>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</si>
  <si>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</si>
  <si>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</si>
  <si>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</si>
  <si>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</si>
  <si>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</si>
  <si>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</si>
  <si>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</si>
  <si>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</si>
  <si>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</si>
  <si>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</si>
  <si>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</si>
  <si>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</si>
  <si>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</si>
  <si>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</si>
  <si>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</si>
  <si>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</si>
  <si>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</si>
  <si>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</si>
  <si>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</si>
  <si>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</si>
  <si>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</si>
  <si>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</si>
  <si>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</si>
  <si>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</si>
  <si>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</si>
  <si>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</si>
  <si>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</si>
  <si>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</si>
  <si>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</si>
  <si>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</si>
  <si>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</si>
  <si>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</si>
  <si>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</si>
  <si>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</si>
  <si>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</si>
  <si>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</si>
  <si>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</si>
  <si>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</si>
  <si>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</si>
  <si>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</si>
  <si>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</si>
  <si>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</si>
  <si>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</si>
  <si>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</si>
  <si>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</si>
  <si>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</si>
  <si>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</si>
  <si>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</si>
  <si>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</si>
  <si>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</si>
  <si>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</si>
  <si>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</si>
  <si>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</si>
  <si>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</si>
  <si>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</si>
  <si>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</si>
  <si>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</si>
  <si>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</si>
  <si>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</si>
  <si>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</si>
  <si>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</si>
  <si>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</si>
  <si>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</si>
  <si>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</si>
  <si>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</si>
  <si>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</si>
  <si>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</si>
  <si>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</si>
  <si>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</si>
  <si>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</si>
  <si>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</si>
  <si>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</si>
  <si>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</si>
  <si>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</si>
  <si>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</si>
  <si>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</si>
  <si>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</si>
  <si>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</si>
  <si>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</si>
  <si>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</si>
  <si>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</si>
  <si>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</si>
  <si>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</si>
  <si>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</si>
  <si>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</si>
  <si>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</si>
  <si>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</si>
  <si>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</si>
  <si>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</si>
  <si>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</si>
  <si>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</si>
  <si>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</si>
  <si>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</si>
  <si>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</si>
  <si>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</si>
  <si>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</si>
  <si>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</si>
  <si>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</si>
  <si>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</si>
  <si>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</si>
  <si>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</si>
  <si>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</si>
  <si>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</si>
  <si>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</si>
  <si>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</si>
  <si>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</si>
  <si>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</si>
  <si>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</si>
  <si>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</si>
  <si>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</si>
  <si>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</si>
  <si>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</si>
  <si>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</si>
  <si>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</si>
  <si>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</si>
  <si>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</si>
  <si>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</si>
  <si>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</si>
  <si>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</si>
  <si>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</si>
  <si>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</si>
  <si>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</si>
  <si>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</si>
  <si>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</si>
  <si>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</si>
  <si>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</si>
  <si>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</si>
  <si>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</si>
  <si>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</si>
  <si>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</si>
  <si>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</si>
  <si>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</si>
  <si>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</si>
  <si>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</si>
  <si>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</si>
  <si>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</si>
  <si>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</si>
  <si>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</si>
  <si>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</si>
  <si>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</si>
  <si>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</si>
  <si>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</si>
  <si>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</si>
  <si>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</si>
  <si>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</si>
  <si>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</si>
  <si>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</si>
  <si>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</si>
  <si>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</si>
  <si>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</si>
  <si>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</si>
  <si>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</si>
  <si>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</si>
  <si>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</si>
  <si>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</si>
  <si>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</si>
  <si>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</si>
  <si>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</si>
  <si>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</si>
  <si>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</si>
  <si>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</si>
  <si>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</si>
  <si>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</si>
  <si>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</si>
  <si>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</si>
  <si>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</si>
  <si>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</si>
  <si>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</si>
  <si>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</si>
  <si>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</si>
  <si>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</si>
  <si>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</si>
  <si>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</si>
  <si>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</si>
  <si>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</si>
  <si>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</si>
  <si>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</si>
  <si>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</si>
  <si>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</si>
  <si>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</si>
  <si>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</si>
  <si>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</si>
  <si>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</si>
  <si>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</si>
  <si>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</si>
  <si>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</si>
  <si>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</si>
  <si>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</si>
  <si>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</si>
  <si>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</si>
  <si>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</si>
  <si>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</si>
  <si>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</si>
  <si>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</si>
  <si>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</si>
  <si>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</si>
  <si>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</si>
  <si>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</si>
  <si>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</si>
  <si>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</si>
  <si>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</si>
  <si>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</si>
  <si>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</si>
  <si>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</si>
  <si>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</si>
  <si>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</si>
  <si>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</si>
  <si>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</si>
  <si>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</si>
  <si>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</si>
  <si>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</si>
  <si>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</si>
  <si>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</si>
  <si>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</si>
  <si>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</si>
  <si>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</si>
  <si>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</si>
  <si>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</si>
  <si>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</si>
  <si>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</si>
  <si>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</si>
  <si>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</si>
  <si>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</si>
  <si>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</si>
  <si>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</si>
  <si>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</si>
  <si>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</si>
  <si>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</si>
  <si>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</si>
  <si>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</si>
  <si>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</si>
  <si>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</si>
  <si>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</si>
  <si>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</si>
  <si>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</si>
  <si>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</si>
  <si>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</si>
  <si>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</si>
  <si>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</si>
  <si>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</si>
  <si>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</si>
  <si>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</si>
  <si>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</si>
  <si>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</si>
  <si>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</si>
  <si>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</si>
  <si>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</si>
  <si>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</si>
  <si>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</si>
  <si>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</si>
  <si>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</si>
  <si>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</si>
  <si>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</si>
  <si>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</si>
  <si>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</si>
  <si>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</si>
  <si>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</si>
  <si>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</si>
  <si>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</si>
  <si>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</si>
  <si>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</si>
  <si>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</si>
  <si>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</si>
  <si>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</si>
  <si>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</si>
  <si>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</si>
  <si>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</si>
  <si>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</si>
  <si>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</si>
  <si>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</si>
  <si>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</si>
  <si>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</si>
  <si>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</si>
  <si>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</si>
  <si>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</si>
  <si>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</si>
  <si>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</si>
  <si>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</si>
  <si>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</si>
  <si>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</si>
  <si>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</si>
  <si>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</si>
  <si>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</si>
  <si>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</si>
  <si>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</si>
  <si>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</si>
  <si>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</si>
  <si>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</si>
  <si>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</si>
  <si>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</si>
  <si>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</si>
  <si>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</si>
  <si>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</si>
  <si>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</si>
  <si>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</si>
  <si>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</si>
  <si>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</si>
  <si>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</si>
  <si>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</si>
  <si>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</si>
  <si>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</si>
  <si>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</si>
  <si>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</si>
  <si>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</si>
  <si>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</si>
  <si>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</si>
  <si>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</si>
  <si>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</si>
  <si>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</si>
  <si>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</si>
  <si>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</si>
  <si>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</si>
  <si>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</si>
  <si>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</si>
  <si>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</si>
  <si>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</si>
  <si>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</si>
  <si>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</si>
  <si>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</si>
  <si>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</si>
  <si>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</si>
  <si>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</si>
  <si>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</si>
  <si>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</si>
  <si>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</si>
  <si>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</si>
  <si>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</si>
  <si>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</si>
  <si>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</si>
  <si>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</si>
  <si>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</si>
  <si>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</si>
  <si>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</si>
  <si>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</si>
  <si>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</si>
  <si>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</si>
  <si>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</si>
  <si>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</si>
  <si>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</si>
  <si>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</si>
  <si>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</si>
  <si>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</si>
  <si>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</si>
  <si>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</si>
  <si>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</si>
  <si>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</si>
  <si>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</si>
  <si>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</si>
  <si>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</si>
  <si>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</si>
  <si>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</si>
  <si>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</si>
  <si>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</si>
  <si>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</si>
  <si>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</si>
  <si>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</si>
  <si>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</si>
  <si>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</si>
  <si>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</si>
  <si>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</si>
  <si>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</si>
  <si>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</si>
  <si>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</si>
  <si>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</si>
  <si>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</si>
  <si>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</si>
  <si>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</si>
  <si>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</si>
  <si>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</si>
  <si>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</si>
  <si>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</si>
  <si>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</si>
  <si>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</si>
  <si>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</si>
  <si>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</si>
  <si>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</si>
  <si>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</si>
  <si>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</si>
  <si>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</si>
  <si>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</si>
  <si>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</si>
  <si>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</si>
  <si>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</si>
  <si>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</si>
  <si>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</si>
  <si>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</si>
  <si>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</si>
  <si>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</si>
  <si>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</si>
  <si>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</si>
  <si>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</si>
  <si>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</si>
  <si>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</si>
  <si>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</si>
  <si>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</si>
  <si>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</si>
  <si>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</si>
  <si>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</si>
  <si>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</si>
  <si>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</si>
  <si>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</si>
  <si>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</si>
  <si>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</si>
  <si>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</si>
  <si>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</si>
  <si>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</si>
  <si>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</si>
  <si>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</si>
  <si>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</si>
  <si>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</si>
  <si>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</si>
  <si>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</si>
  <si>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</si>
  <si>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</si>
  <si>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</si>
  <si>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</si>
  <si>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</si>
  <si>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</si>
  <si>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</si>
  <si>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</si>
  <si>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</si>
  <si>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</si>
  <si>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</si>
  <si>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</si>
  <si>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</si>
  <si>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</si>
  <si>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</si>
  <si>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</si>
  <si>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</si>
  <si>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</si>
  <si>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</si>
  <si>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</si>
  <si>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</si>
  <si>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</si>
  <si>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</si>
  <si>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</si>
  <si>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</si>
  <si>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</si>
  <si>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</si>
  <si>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</si>
  <si>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</si>
  <si>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</si>
  <si>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</si>
  <si>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</si>
  <si>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</si>
  <si>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</si>
  <si>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</si>
  <si>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</si>
  <si>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</si>
  <si>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</si>
  <si>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</si>
  <si>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</si>
  <si>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</si>
  <si>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</si>
  <si>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</si>
  <si>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</si>
  <si>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</si>
  <si>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</si>
  <si>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</si>
  <si>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</si>
  <si>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</si>
  <si>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</si>
  <si>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</si>
  <si>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</si>
  <si>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</si>
  <si>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</si>
  <si>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</si>
  <si>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</si>
  <si>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</si>
  <si>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</si>
  <si>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</si>
  <si>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</si>
  <si>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</si>
  <si>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</si>
  <si>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</si>
  <si>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</si>
  <si>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</si>
  <si>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</si>
  <si>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</si>
  <si>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</si>
  <si>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</si>
  <si>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</si>
  <si>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</si>
  <si>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</si>
  <si>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</si>
  <si>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</si>
  <si>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</si>
  <si>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</si>
  <si>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</si>
  <si>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</si>
  <si>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</si>
  <si>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</si>
  <si>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</si>
  <si>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</si>
  <si>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</si>
  <si>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</si>
  <si>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</si>
  <si>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</si>
  <si>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</si>
  <si>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</si>
  <si>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</si>
  <si>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</si>
  <si>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</si>
  <si>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</si>
  <si>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</si>
  <si>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</si>
  <si>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</si>
  <si>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</si>
  <si>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</si>
  <si>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</si>
  <si>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</si>
  <si>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</si>
  <si>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</si>
  <si>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</si>
  <si>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</si>
  <si>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</si>
  <si>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</si>
  <si>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</si>
  <si>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</si>
  <si>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</si>
  <si>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</si>
  <si>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</si>
  <si>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</si>
  <si>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</si>
  <si>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</si>
  <si>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</si>
  <si>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</si>
  <si>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</si>
  <si>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</si>
  <si>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</si>
  <si>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</si>
  <si>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</si>
  <si>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</si>
  <si>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</si>
  <si>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</si>
  <si>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</si>
  <si>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</si>
  <si>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</si>
  <si>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</si>
  <si>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</si>
  <si>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</si>
  <si>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</si>
  <si>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</si>
  <si>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</si>
  <si>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</si>
  <si>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</si>
  <si>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</si>
  <si>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</si>
  <si>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</si>
  <si>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</si>
  <si>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</si>
  <si>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</si>
  <si>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</si>
  <si>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</si>
  <si>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</si>
  <si>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</si>
  <si>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</si>
  <si>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</si>
  <si>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</si>
  <si>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</si>
  <si>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</si>
  <si>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</si>
  <si>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</si>
  <si>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</si>
  <si>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</si>
  <si>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</si>
  <si>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</si>
  <si>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</si>
  <si>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</si>
  <si>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</si>
  <si>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</si>
  <si>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</si>
  <si>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</si>
  <si>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</si>
  <si>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</si>
  <si>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</si>
  <si>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</si>
  <si>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</si>
  <si>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</si>
  <si>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</si>
  <si>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</si>
  <si>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</si>
  <si>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</si>
  <si>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</si>
  <si>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</si>
  <si>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</si>
  <si>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</si>
  <si>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</si>
  <si>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</si>
  <si>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</si>
  <si>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</si>
  <si>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</si>
  <si>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</si>
  <si>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</si>
  <si>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</si>
  <si>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</si>
  <si>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</si>
  <si>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</si>
  <si>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</si>
  <si>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</si>
  <si>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</si>
  <si>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</si>
  <si>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</si>
  <si>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</si>
  <si>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</si>
  <si>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</si>
  <si>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</si>
  <si>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</si>
  <si>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</si>
  <si>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</si>
  <si>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</si>
  <si>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</si>
  <si>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</si>
  <si>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</si>
  <si>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</si>
  <si>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</si>
  <si>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</si>
  <si>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</si>
  <si>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</si>
  <si>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</si>
  <si>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</si>
  <si>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</si>
  <si>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</si>
  <si>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</si>
  <si>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</si>
  <si>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</si>
  <si>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</si>
  <si>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</si>
  <si>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</si>
  <si>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</si>
  <si>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</si>
  <si>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</si>
  <si>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</si>
  <si>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</si>
  <si>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</si>
  <si>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</si>
  <si>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</si>
  <si>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</si>
  <si>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</si>
  <si>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</si>
  <si>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</si>
  <si>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</si>
  <si>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</si>
  <si>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</si>
  <si>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</si>
  <si>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</si>
  <si>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</si>
  <si>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</si>
  <si>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</si>
  <si>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</si>
  <si>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</si>
  <si>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</si>
  <si>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</si>
  <si>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</si>
  <si>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</si>
  <si>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</si>
  <si>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</si>
  <si>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</si>
  <si>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</si>
  <si>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</si>
  <si>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</si>
  <si>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</si>
  <si>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</si>
  <si>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</si>
  <si>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</si>
  <si>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</si>
  <si>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</si>
  <si>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</si>
  <si>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</si>
  <si>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</si>
  <si>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</si>
  <si>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</si>
  <si>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</si>
  <si>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</si>
  <si>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</si>
  <si>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</si>
  <si>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</si>
  <si>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</si>
  <si>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</si>
  <si>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</si>
  <si>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</si>
  <si>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</si>
  <si>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</si>
  <si>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</si>
  <si>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</si>
  <si>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</si>
  <si>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</si>
  <si>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</si>
  <si>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</si>
  <si>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</si>
  <si>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</si>
  <si>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</si>
  <si>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</si>
  <si>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</si>
  <si>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</si>
  <si>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</si>
  <si>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</si>
  <si>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</si>
  <si>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</si>
  <si>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</si>
  <si>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</si>
  <si>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</si>
  <si>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</si>
  <si>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</si>
  <si>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</si>
  <si>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</si>
  <si>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</si>
  <si>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</si>
  <si>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</si>
  <si>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</si>
  <si>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</si>
  <si>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</si>
  <si>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</si>
  <si>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</si>
  <si>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</si>
  <si>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</si>
  <si>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</si>
  <si>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</si>
  <si>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</si>
  <si>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</si>
  <si>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</si>
  <si>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</si>
  <si>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</si>
  <si>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</si>
  <si>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</si>
  <si>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</si>
  <si>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</si>
  <si>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</si>
  <si>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</si>
  <si>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</si>
  <si>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</si>
  <si>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</si>
  <si>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</si>
  <si>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</si>
  <si>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</si>
  <si>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</si>
  <si>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</si>
  <si>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</si>
  <si>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</si>
  <si>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</si>
  <si>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</si>
  <si>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</si>
  <si>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</si>
  <si>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</si>
  <si>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</si>
  <si>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</si>
  <si>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</si>
  <si>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</si>
  <si>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</si>
  <si>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</si>
  <si>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</si>
  <si>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</si>
  <si>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</si>
  <si>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</si>
  <si>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</si>
  <si>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</si>
  <si>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</si>
  <si>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</si>
  <si>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</si>
  <si>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</si>
  <si>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</si>
  <si>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</si>
  <si>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</si>
  <si>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</si>
  <si>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</si>
  <si>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</si>
  <si>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</si>
  <si>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</si>
  <si>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</si>
  <si>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</si>
  <si>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</si>
  <si>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</si>
  <si>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</si>
  <si>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</si>
  <si>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</si>
  <si>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</si>
  <si>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</si>
  <si>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</si>
  <si>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</si>
  <si>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</si>
  <si>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</si>
  <si>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</si>
  <si>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</si>
  <si>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</si>
  <si>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</si>
  <si>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</si>
  <si>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</si>
  <si>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</si>
  <si>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</si>
  <si>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</si>
  <si>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</si>
  <si>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</si>
  <si>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</si>
  <si>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</si>
  <si>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</si>
  <si>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</si>
  <si>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</si>
  <si>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</si>
  <si>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</si>
  <si>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</si>
  <si>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</si>
  <si>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</si>
  <si>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</si>
  <si>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</si>
  <si>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</si>
  <si>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</si>
  <si>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</si>
  <si>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</si>
  <si>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</si>
  <si>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</si>
  <si>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</si>
  <si>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</si>
  <si>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</si>
  <si>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</si>
  <si>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</si>
  <si>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</si>
  <si>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</si>
  <si>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</si>
  <si>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</si>
  <si>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</si>
  <si>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</si>
  <si>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</si>
  <si>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</si>
  <si>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</si>
  <si>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</si>
  <si>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</si>
  <si>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</si>
  <si>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</si>
  <si>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</si>
  <si>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</si>
  <si>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</si>
  <si>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</si>
  <si>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</si>
  <si>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</si>
  <si>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</si>
  <si>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</si>
  <si>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</si>
  <si>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</si>
  <si>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</si>
  <si>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</si>
  <si>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</si>
  <si>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</si>
  <si>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</si>
  <si>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</si>
  <si>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</si>
  <si>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</si>
  <si>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</si>
  <si>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</si>
  <si>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</si>
  <si>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</si>
  <si>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</si>
  <si>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</si>
  <si>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</si>
  <si>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</si>
  <si>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</si>
  <si>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</si>
  <si>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</si>
  <si>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</si>
  <si>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</si>
  <si>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</si>
  <si>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</si>
  <si>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</si>
  <si>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</si>
  <si>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</si>
  <si>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</si>
  <si>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</si>
  <si>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</si>
  <si>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</si>
  <si>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</si>
  <si>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</si>
  <si>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</si>
  <si>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</si>
  <si>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</si>
  <si>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</si>
  <si>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</si>
  <si>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</si>
  <si>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</si>
  <si>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</si>
  <si>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</si>
  <si>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</si>
  <si>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</si>
  <si>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</si>
  <si>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</si>
  <si>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</si>
  <si>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</si>
  <si>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</si>
  <si>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</si>
  <si>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</si>
  <si>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</si>
  <si>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</si>
  <si>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</si>
  <si>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</si>
  <si>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</si>
  <si>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</si>
  <si>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</si>
  <si>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</si>
  <si>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</si>
  <si>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</si>
  <si>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</si>
  <si>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</si>
  <si>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</si>
  <si>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</si>
  <si>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</si>
  <si>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</si>
  <si>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</si>
  <si>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</si>
  <si>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</si>
  <si>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</si>
  <si>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</si>
  <si>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</si>
  <si>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</si>
  <si>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</si>
  <si>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</si>
  <si>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</si>
  <si>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</si>
  <si>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</si>
  <si>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</si>
  <si>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</si>
  <si>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</si>
  <si>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</si>
  <si>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</si>
  <si>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</si>
  <si>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</si>
  <si>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</si>
  <si>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</si>
  <si>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</si>
  <si>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</si>
  <si>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</si>
  <si>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</si>
  <si>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</si>
  <si>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</si>
  <si>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</si>
  <si>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</si>
  <si>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</si>
  <si>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</si>
  <si>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</si>
  <si>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</si>
  <si>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</si>
  <si>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</si>
  <si>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</si>
  <si>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</si>
  <si>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</si>
  <si>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</si>
  <si>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</si>
  <si>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</si>
  <si>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</si>
  <si>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</si>
  <si>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</si>
  <si>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</si>
  <si>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</si>
  <si>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</si>
  <si>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</si>
  <si>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</si>
  <si>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</si>
  <si>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</si>
  <si>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</si>
  <si>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</si>
  <si>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</si>
  <si>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</si>
  <si>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</si>
  <si>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</si>
  <si>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</si>
  <si>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</si>
  <si>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</si>
  <si>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</si>
  <si>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</si>
  <si>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</si>
  <si>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</si>
  <si>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</si>
  <si>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</si>
  <si>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</si>
  <si>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</si>
  <si>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</si>
  <si>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</si>
  <si>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</si>
  <si>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</si>
  <si>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</si>
  <si>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</si>
  <si>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</si>
  <si>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</si>
  <si>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</si>
  <si>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</si>
  <si>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</si>
  <si>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</si>
  <si>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</si>
  <si>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</si>
  <si>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</si>
  <si>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</si>
  <si>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</si>
  <si>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</si>
  <si>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</si>
  <si>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</si>
  <si>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</si>
  <si>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</si>
  <si>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</si>
  <si>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</si>
  <si>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</si>
  <si>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</si>
  <si>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</si>
  <si>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</si>
  <si>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</si>
  <si>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</si>
  <si>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</si>
  <si>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</si>
  <si>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</si>
  <si>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</si>
  <si>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</si>
  <si>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</si>
  <si>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</si>
  <si>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</si>
  <si>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</si>
  <si>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</si>
  <si>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</si>
  <si>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</si>
  <si>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</si>
  <si>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</si>
  <si>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</si>
  <si>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</si>
  <si>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</si>
  <si>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</si>
  <si>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</si>
  <si>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</si>
  <si>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</si>
  <si>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</si>
  <si>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</si>
  <si>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</si>
  <si>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</si>
  <si>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</si>
  <si>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</si>
  <si>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</si>
  <si>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</si>
  <si>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</si>
  <si>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</si>
  <si>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</si>
  <si>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</si>
  <si>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</si>
  <si>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</si>
  <si>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</si>
  <si>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</si>
  <si>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</si>
  <si>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</si>
  <si>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</si>
  <si>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</si>
  <si>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</si>
  <si>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</si>
  <si>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</si>
  <si>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</si>
  <si>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</si>
  <si>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</si>
  <si>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</si>
  <si>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</si>
  <si>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</si>
  <si>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</si>
  <si>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</si>
  <si>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</si>
  <si>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</si>
  <si>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</si>
  <si>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</si>
  <si>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</si>
  <si>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</si>
  <si>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</si>
  <si>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</si>
  <si>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</si>
  <si>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</si>
  <si>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</si>
  <si>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</si>
  <si>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</si>
  <si>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</si>
  <si>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</si>
  <si>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</si>
  <si>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</si>
  <si>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</si>
  <si>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</si>
  <si>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</si>
  <si>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</si>
  <si>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</si>
  <si>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</si>
  <si>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</si>
  <si>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</si>
  <si>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</si>
  <si>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</si>
  <si>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</si>
  <si>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</si>
  <si>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</si>
  <si>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</si>
  <si>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</si>
  <si>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</si>
  <si>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</si>
  <si>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</si>
  <si>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</si>
  <si>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</si>
  <si>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</si>
  <si>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</si>
  <si>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</si>
  <si>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</si>
  <si>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</si>
  <si>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</si>
  <si>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</si>
  <si>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</si>
  <si>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</si>
  <si>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</si>
  <si>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</si>
  <si>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</si>
  <si>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</si>
  <si>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</si>
  <si>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</si>
  <si>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</si>
  <si>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</si>
  <si>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</si>
  <si>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</si>
  <si>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</si>
  <si>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</si>
  <si>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</si>
  <si>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</si>
  <si>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</si>
  <si>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</si>
  <si>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</si>
  <si>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</si>
  <si>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</si>
  <si>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</si>
  <si>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</si>
  <si>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</si>
  <si>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</si>
  <si>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</si>
  <si>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</si>
  <si>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</si>
  <si>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</si>
  <si>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</si>
  <si>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</si>
  <si>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</si>
  <si>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</si>
  <si>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</si>
  <si>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</si>
  <si>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</si>
  <si>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</si>
  <si>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</si>
  <si>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</si>
  <si>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</si>
  <si>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</si>
  <si>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</si>
  <si>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</si>
  <si>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</si>
  <si>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</si>
  <si>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</si>
  <si>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</si>
  <si>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</si>
  <si>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</si>
  <si>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</si>
  <si>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</si>
  <si>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</si>
  <si>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</si>
  <si>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</si>
  <si>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</si>
  <si>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</si>
  <si>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</si>
  <si>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</si>
  <si>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</si>
  <si>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</si>
  <si>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</si>
  <si>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</si>
  <si>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</si>
  <si>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</si>
  <si>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</si>
  <si>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</si>
  <si>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</si>
  <si>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</si>
  <si>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</si>
  <si>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</si>
  <si>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</si>
  <si>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</si>
  <si>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</si>
  <si>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</si>
  <si>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</si>
  <si>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</si>
  <si>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</si>
  <si>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</si>
  <si>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</si>
  <si>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</si>
  <si>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</si>
  <si>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</si>
  <si>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</si>
  <si>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</si>
  <si>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</si>
  <si>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</si>
  <si>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</si>
  <si>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</si>
  <si>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</si>
  <si>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</si>
  <si>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</si>
  <si>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</si>
  <si>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</si>
  <si>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</si>
  <si>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</si>
  <si>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</si>
  <si>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</si>
  <si>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</si>
  <si>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</si>
  <si>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</si>
  <si>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</si>
  <si>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</si>
  <si>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</si>
  <si>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</si>
  <si>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</si>
  <si>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</si>
  <si>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</si>
  <si>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</si>
  <si>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</si>
  <si>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</si>
  <si>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</si>
  <si>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</si>
  <si>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</si>
  <si>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</si>
  <si>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</si>
  <si>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</si>
  <si>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</si>
  <si>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</si>
  <si>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</si>
  <si>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</si>
  <si>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</si>
  <si>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</si>
  <si>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</si>
  <si>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</si>
  <si>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</si>
  <si>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</si>
  <si>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</si>
  <si>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</si>
  <si>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</si>
  <si>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</si>
  <si>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</si>
  <si>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</si>
  <si>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</si>
  <si>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</si>
  <si>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</si>
  <si>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</si>
  <si>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</si>
  <si>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</si>
  <si>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</si>
  <si>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</si>
  <si>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</si>
  <si>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</si>
  <si>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</si>
  <si>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</si>
  <si>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</si>
  <si>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</si>
  <si>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</si>
  <si>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</si>
  <si>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</si>
  <si>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</si>
  <si>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</si>
  <si>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</si>
  <si>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</si>
  <si>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</si>
  <si>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</si>
  <si>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</si>
  <si>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</si>
  <si>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</si>
  <si>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</si>
  <si>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</si>
  <si>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</si>
  <si>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</si>
  <si>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</si>
  <si>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</si>
  <si>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</si>
  <si>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</si>
  <si>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</si>
  <si>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</si>
  <si>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</si>
  <si>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</si>
  <si>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</si>
  <si>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</si>
  <si>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</si>
  <si>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</si>
  <si>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</si>
  <si>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</si>
  <si>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</si>
  <si>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</si>
  <si>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</si>
  <si>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</si>
  <si>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</si>
  <si>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</si>
  <si>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</si>
  <si>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</si>
  <si>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</si>
  <si>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</si>
  <si>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</si>
  <si>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</si>
  <si>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</si>
  <si>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</si>
  <si>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</si>
  <si>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</si>
  <si>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</si>
  <si>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</si>
  <si>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</si>
  <si>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</si>
  <si>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</si>
  <si>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</si>
  <si>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</si>
  <si>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</si>
  <si>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</si>
  <si>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</si>
  <si>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</si>
  <si>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</si>
  <si>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</si>
  <si>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</si>
  <si>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</si>
  <si>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</si>
  <si>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</si>
  <si>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</si>
  <si>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</si>
  <si>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</si>
  <si>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</si>
  <si>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</si>
  <si>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</si>
  <si>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</si>
  <si>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</si>
  <si>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</si>
  <si>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</si>
  <si>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</si>
  <si>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</si>
  <si>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</si>
  <si>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</si>
  <si>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</si>
  <si>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</si>
  <si>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</si>
  <si>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</si>
  <si>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</si>
  <si>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</si>
  <si>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</si>
  <si>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</si>
  <si>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</si>
  <si>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</si>
  <si>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</si>
  <si>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</si>
  <si>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</si>
  <si>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</si>
  <si>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</si>
  <si>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</si>
  <si>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</si>
  <si>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</si>
  <si>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</si>
  <si>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</si>
  <si>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</si>
  <si>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</si>
  <si>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</si>
  <si>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</si>
  <si>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</si>
  <si>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</si>
  <si>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</si>
  <si>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</si>
  <si>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</si>
  <si>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</si>
  <si>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</si>
  <si>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</si>
  <si>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</si>
  <si>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</si>
  <si>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</si>
  <si>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</si>
  <si>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</si>
  <si>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</si>
  <si>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</si>
  <si>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</si>
  <si>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</si>
  <si>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</si>
  <si>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</si>
  <si>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</si>
  <si>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</si>
  <si>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</si>
  <si>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</si>
  <si>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</si>
  <si>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</si>
  <si>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</si>
  <si>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</si>
  <si>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</si>
  <si>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</si>
  <si>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</si>
  <si>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</si>
  <si>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</si>
  <si>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</si>
  <si>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</si>
  <si>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</si>
  <si>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</si>
  <si>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</si>
  <si>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</si>
  <si>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</si>
  <si>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</si>
  <si>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</si>
  <si>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</si>
  <si>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</si>
  <si>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</si>
  <si>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</si>
  <si>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</si>
  <si>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</si>
  <si>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</si>
  <si>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</si>
  <si>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</si>
  <si>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</si>
  <si>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</si>
  <si>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</si>
  <si>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</si>
  <si>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</si>
  <si>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</si>
  <si>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</si>
  <si>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</si>
  <si>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</si>
  <si>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</si>
  <si>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</si>
  <si>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</si>
  <si>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</si>
  <si>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</si>
  <si>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</si>
  <si>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</si>
  <si>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</si>
  <si>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</si>
  <si>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</si>
  <si>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</si>
  <si>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</si>
  <si>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</si>
  <si>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</si>
  <si>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</si>
  <si>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</si>
  <si>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</si>
  <si>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</si>
  <si>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</si>
  <si>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</si>
  <si>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</si>
  <si>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</si>
  <si>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</si>
  <si>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</si>
  <si>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</si>
  <si>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</si>
  <si>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</si>
  <si>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</si>
  <si>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</si>
  <si>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</si>
  <si>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</si>
  <si>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</si>
  <si>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</si>
  <si>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</si>
  <si>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</si>
  <si>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</si>
  <si>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</si>
  <si>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</si>
  <si>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</si>
  <si>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</si>
  <si>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</si>
  <si>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</si>
  <si>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</si>
  <si>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</si>
  <si>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</si>
  <si>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</si>
  <si>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</si>
  <si>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</si>
  <si>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</si>
  <si>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</si>
  <si>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</si>
  <si>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</si>
  <si>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</si>
  <si>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</si>
  <si>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</si>
  <si>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</si>
  <si>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</si>
  <si>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</si>
  <si>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</si>
  <si>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</si>
  <si>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</si>
  <si>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</si>
  <si>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</si>
  <si>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</si>
  <si>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</si>
  <si>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</si>
  <si>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</si>
  <si>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</si>
  <si>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</si>
  <si>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</si>
  <si>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</si>
  <si>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</si>
  <si>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</si>
  <si>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</si>
  <si>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</si>
  <si>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</si>
  <si>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</si>
  <si>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</si>
  <si>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</si>
  <si>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</si>
  <si>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</si>
  <si>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</si>
  <si>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</si>
  <si>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</si>
  <si>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</si>
  <si>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</si>
  <si>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</si>
  <si>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</si>
  <si>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</si>
  <si>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</si>
  <si>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</si>
  <si>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</si>
  <si>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</si>
  <si>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</si>
  <si>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</si>
  <si>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</si>
  <si>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</si>
  <si>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</si>
  <si>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</si>
  <si>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</si>
  <si>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</si>
  <si>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</si>
  <si>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</si>
  <si>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</si>
  <si>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</si>
  <si>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</si>
  <si>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</si>
  <si>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</si>
  <si>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</si>
  <si>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</si>
  <si>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</si>
  <si>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</si>
  <si>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</si>
  <si>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</si>
  <si>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</si>
  <si>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</si>
  <si>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</si>
  <si>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</si>
  <si>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</si>
  <si>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</si>
  <si>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</si>
  <si>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</si>
  <si>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</si>
  <si>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</si>
  <si>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</si>
  <si>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</si>
  <si>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</si>
  <si>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</si>
  <si>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</si>
  <si>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</si>
  <si>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</si>
  <si>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</si>
  <si>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</si>
  <si>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</si>
  <si>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</si>
  <si>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</si>
  <si>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</si>
  <si>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</si>
  <si>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</si>
  <si>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</si>
  <si>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</si>
  <si>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</si>
  <si>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</si>
  <si>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</si>
  <si>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</si>
  <si>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</si>
  <si>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</si>
  <si>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</si>
  <si>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</si>
  <si>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</si>
  <si>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</si>
  <si>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</si>
  <si>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</si>
  <si>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</si>
  <si>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</si>
  <si>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</si>
  <si>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</si>
  <si>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</si>
  <si>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</si>
  <si>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</si>
  <si>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</si>
  <si>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</si>
  <si>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</si>
  <si>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</si>
  <si>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</si>
  <si>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</si>
  <si>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</si>
  <si>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</si>
  <si>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</si>
  <si>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</si>
  <si>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</si>
  <si>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</si>
  <si>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</si>
  <si>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</si>
  <si>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</si>
  <si>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</si>
  <si>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</si>
  <si>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</si>
  <si>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</si>
  <si>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</si>
  <si>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</si>
  <si>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</si>
  <si>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</si>
  <si>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</si>
  <si>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</si>
  <si>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</si>
  <si>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</si>
  <si>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</si>
  <si>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</si>
  <si>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</si>
  <si>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</si>
  <si>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</si>
  <si>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</si>
  <si>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</si>
  <si>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</si>
  <si>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</si>
  <si>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</si>
  <si>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</si>
  <si>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</si>
  <si>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</si>
  <si>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</si>
  <si>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</si>
  <si>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</si>
  <si>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</si>
  <si>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</si>
  <si>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</si>
  <si>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</si>
  <si>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</si>
  <si>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</si>
  <si>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</si>
  <si>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</si>
  <si>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</si>
  <si>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</si>
  <si>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</si>
  <si>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</si>
  <si>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</si>
  <si>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</si>
  <si>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</si>
  <si>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</si>
  <si>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</si>
  <si>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</si>
  <si>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</si>
  <si>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</si>
  <si>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</si>
  <si>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</si>
  <si>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</si>
  <si>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</si>
  <si>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</si>
  <si>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</si>
  <si>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</si>
  <si>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</si>
  <si>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</si>
  <si>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</si>
  <si>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</si>
  <si>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</si>
  <si>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</si>
  <si>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</si>
  <si>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</si>
  <si>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</si>
  <si>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</si>
  <si>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</si>
  <si>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</si>
  <si>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</si>
  <si>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</si>
  <si>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</si>
  <si>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</si>
  <si>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</si>
  <si>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</si>
  <si>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</si>
  <si>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</si>
  <si>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</si>
  <si>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</si>
  <si>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</si>
  <si>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</si>
  <si>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</si>
  <si>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</si>
  <si>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</si>
  <si>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</si>
  <si>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</si>
  <si>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</si>
  <si>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</si>
  <si>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</si>
  <si>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</si>
  <si>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</si>
  <si>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</si>
  <si>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</si>
  <si>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</si>
  <si>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</si>
  <si>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</si>
  <si>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</si>
  <si>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</si>
  <si>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</si>
  <si>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</si>
  <si>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</si>
  <si>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</si>
  <si>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</si>
  <si>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</si>
  <si>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</si>
  <si>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</si>
  <si>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</si>
  <si>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</si>
  <si>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</si>
  <si>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</si>
  <si>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</si>
  <si>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</si>
  <si>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</si>
  <si>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</si>
  <si>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</si>
  <si>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</si>
  <si>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</si>
  <si>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</si>
  <si>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</si>
  <si>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</si>
  <si>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</si>
  <si>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</si>
  <si>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</si>
  <si>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</si>
  <si>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</si>
  <si>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</si>
  <si>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</si>
  <si>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</si>
  <si>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</si>
  <si>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</si>
  <si>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</si>
  <si>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</si>
  <si>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</si>
  <si>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</si>
  <si>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</si>
  <si>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</si>
  <si>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</si>
  <si>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</si>
  <si>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</si>
  <si>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</si>
  <si>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</si>
  <si>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</si>
  <si>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</si>
  <si>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</si>
  <si>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</si>
  <si>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</si>
  <si>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</si>
  <si>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</si>
  <si>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</si>
  <si>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</si>
  <si>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</si>
  <si>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</si>
  <si>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</si>
  <si>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</si>
  <si>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</si>
  <si>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</si>
  <si>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</si>
  <si>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</si>
  <si>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</si>
  <si>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</si>
  <si>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</si>
  <si>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</si>
  <si>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</si>
  <si>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</si>
  <si>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</si>
  <si>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</si>
  <si>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</si>
  <si>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</si>
  <si>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</si>
  <si>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</si>
  <si>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</si>
  <si>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</si>
  <si>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</si>
  <si>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</si>
  <si>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</si>
  <si>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</si>
  <si>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</si>
  <si>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</si>
  <si>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</si>
  <si>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</si>
  <si>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</si>
  <si>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</si>
  <si>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</si>
  <si>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</si>
  <si>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</si>
  <si>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</si>
  <si>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</si>
  <si>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</si>
  <si>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</si>
  <si>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</si>
  <si>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</si>
  <si>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</si>
  <si>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</si>
  <si>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</si>
  <si>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</si>
  <si>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</si>
  <si>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</si>
  <si>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</si>
  <si>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</si>
  <si>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</si>
  <si>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</si>
  <si>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</si>
  <si>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</si>
  <si>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</si>
  <si>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</si>
  <si>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</si>
  <si>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</si>
  <si>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</si>
  <si>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</si>
  <si>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</si>
  <si>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</si>
  <si>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</si>
  <si>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</si>
  <si>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</si>
  <si>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</si>
  <si>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</si>
  <si>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</si>
  <si>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</si>
  <si>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</si>
  <si>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</si>
  <si>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</si>
  <si>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</si>
  <si>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</si>
  <si>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</si>
  <si>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</si>
  <si>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</si>
  <si>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</si>
  <si>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</si>
  <si>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</si>
  <si>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</si>
  <si>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</si>
  <si>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</si>
  <si>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</si>
  <si>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</si>
  <si>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</si>
  <si>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</si>
  <si>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</si>
  <si>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</si>
  <si>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</si>
  <si>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</si>
  <si>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</si>
  <si>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</si>
  <si>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</si>
  <si>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</si>
  <si>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</si>
  <si>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</si>
  <si>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</si>
  <si>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</si>
  <si>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</si>
  <si>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</si>
  <si>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</si>
  <si>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</si>
  <si>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</si>
  <si>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</si>
  <si>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</si>
  <si>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</si>
  <si>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</si>
  <si>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</si>
  <si>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</si>
  <si>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</si>
  <si>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</si>
  <si>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</si>
  <si>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</si>
  <si>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</si>
  <si>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</si>
  <si>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</si>
  <si>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</si>
  <si>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</si>
  <si>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</si>
  <si>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</si>
  <si>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</si>
  <si>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</si>
  <si>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</si>
  <si>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</si>
  <si>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</si>
  <si>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</si>
  <si>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</si>
  <si>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</si>
  <si>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</si>
  <si>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</si>
  <si>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</si>
  <si>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</si>
  <si>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</si>
  <si>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</si>
  <si>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</si>
  <si>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</si>
  <si>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</si>
  <si>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</si>
  <si>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</si>
  <si>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</si>
  <si>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</si>
  <si>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</si>
  <si>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</si>
  <si>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</si>
  <si>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</si>
  <si>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</si>
  <si>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</si>
  <si>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</si>
  <si>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</si>
  <si>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</si>
  <si>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</si>
  <si>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</si>
  <si>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</si>
  <si>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</si>
  <si>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</si>
  <si>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</si>
  <si>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</si>
  <si>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</si>
  <si>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</si>
  <si>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</si>
  <si>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</si>
  <si>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</si>
  <si>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</si>
  <si>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</si>
  <si>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</si>
  <si>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</si>
  <si>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</si>
  <si>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</si>
  <si>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</si>
  <si>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</si>
  <si>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</si>
  <si>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</si>
  <si>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</si>
  <si>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</si>
  <si>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</si>
  <si>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</si>
  <si>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</si>
  <si>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</si>
  <si>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</si>
  <si>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</si>
  <si>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</si>
  <si>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</si>
  <si>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</si>
  <si>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</si>
  <si>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</si>
  <si>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</si>
  <si>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</si>
  <si>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</si>
  <si>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</si>
  <si>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</si>
  <si>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</si>
  <si>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</si>
  <si>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</si>
  <si>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</si>
  <si>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</si>
  <si>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</si>
  <si>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</si>
  <si>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</si>
  <si>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</si>
  <si>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</si>
  <si>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</si>
  <si>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</si>
  <si>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</si>
  <si>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</si>
  <si>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</si>
  <si>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</si>
  <si>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</si>
  <si>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</si>
  <si>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</si>
  <si>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</si>
  <si>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</si>
  <si>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</si>
  <si>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</si>
  <si>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</si>
  <si>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</si>
  <si>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</si>
  <si>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</si>
  <si>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</si>
  <si>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</si>
  <si>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</si>
  <si>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</si>
  <si>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</si>
  <si>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</si>
  <si>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</si>
  <si>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</si>
  <si>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</si>
  <si>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</si>
  <si>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</si>
  <si>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</si>
  <si>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</si>
  <si>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</si>
  <si>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</si>
  <si>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</si>
  <si>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</si>
  <si>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</si>
  <si>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</si>
  <si>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</si>
  <si>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</si>
  <si>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</si>
  <si>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</si>
  <si>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</si>
  <si>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</si>
  <si>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</si>
  <si>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</si>
  <si>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</si>
  <si>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</si>
  <si>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</si>
  <si>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</si>
  <si>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</si>
  <si>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</si>
  <si>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</si>
  <si>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</si>
  <si>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</si>
  <si>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</si>
  <si>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</si>
  <si>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</si>
  <si>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</si>
  <si>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</si>
  <si>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</si>
  <si>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</si>
  <si>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</si>
  <si>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</si>
  <si>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</si>
  <si>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</si>
  <si>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</si>
  <si>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</si>
  <si>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</si>
  <si>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</si>
  <si>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</si>
  <si>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</si>
  <si>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</si>
  <si>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</si>
  <si>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</si>
  <si>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</si>
  <si>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</si>
  <si>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</si>
  <si>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</si>
  <si>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</si>
  <si>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</si>
  <si>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</si>
  <si>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</si>
  <si>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</si>
  <si>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</si>
  <si>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</si>
  <si>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</si>
  <si>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</si>
  <si>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</si>
  <si>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</si>
  <si>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</si>
  <si>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</si>
  <si>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</si>
  <si>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</si>
  <si>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</si>
  <si>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</si>
  <si>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</si>
  <si>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</si>
  <si>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</si>
  <si>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</si>
  <si>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</si>
  <si>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</si>
  <si>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</si>
  <si>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</si>
  <si>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</si>
  <si>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</si>
  <si>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</si>
  <si>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</si>
  <si>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</si>
  <si>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</si>
  <si>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</si>
  <si>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</si>
  <si>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</si>
  <si>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</si>
  <si>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</si>
  <si>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</si>
  <si>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</si>
  <si>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</si>
  <si>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</si>
  <si>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</si>
  <si>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</si>
  <si>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</si>
  <si>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</si>
  <si>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</si>
  <si>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</si>
  <si>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</si>
  <si>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</si>
  <si>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</si>
  <si>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</si>
  <si>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</si>
  <si>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</si>
  <si>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</si>
  <si>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</si>
  <si>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</si>
  <si>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</si>
  <si>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</si>
  <si>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</si>
  <si>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</si>
  <si>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</si>
  <si>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</si>
  <si>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</si>
  <si>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</si>
  <si>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</si>
  <si>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</si>
  <si>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</si>
  <si>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</si>
  <si>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</si>
  <si>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</si>
  <si>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</si>
  <si>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</si>
  <si>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</si>
  <si>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</si>
  <si>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</si>
  <si>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</si>
  <si>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</si>
  <si>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</si>
  <si>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</si>
  <si>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</si>
  <si>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</si>
  <si>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</si>
  <si>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</si>
  <si>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</si>
  <si>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</si>
  <si>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</si>
  <si>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</si>
  <si>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</si>
  <si>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</si>
  <si>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</si>
  <si>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</si>
  <si>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</si>
  <si>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</si>
  <si>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</si>
  <si>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</si>
  <si>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</si>
  <si>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</si>
  <si>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</si>
  <si>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</si>
  <si>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</si>
  <si>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</si>
  <si>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</si>
  <si>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</si>
  <si>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</si>
  <si>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</si>
  <si>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</si>
  <si>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</si>
  <si>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</si>
  <si>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</si>
  <si>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</si>
  <si>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</si>
  <si>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</si>
  <si>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</si>
  <si>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</si>
  <si>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</si>
  <si>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</si>
  <si>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</si>
  <si>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</si>
  <si>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</si>
  <si>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</si>
  <si>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</si>
  <si>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</si>
  <si>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</si>
  <si>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</si>
  <si>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</si>
  <si>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</si>
  <si>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</si>
  <si>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</si>
  <si>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</si>
  <si>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</si>
  <si>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</si>
  <si>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</si>
  <si>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</si>
  <si>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</si>
  <si>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</si>
  <si>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</si>
  <si>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</si>
  <si>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</si>
  <si>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</si>
  <si>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</si>
  <si>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</si>
  <si>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</si>
  <si>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</si>
  <si>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</si>
  <si>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</si>
  <si>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</si>
  <si>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</si>
  <si>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</si>
  <si>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</si>
  <si>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</si>
  <si>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</si>
  <si>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</si>
  <si>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</si>
  <si>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</si>
  <si>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</si>
  <si>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</si>
  <si>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</si>
  <si>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</si>
  <si>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</si>
  <si>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</si>
  <si>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</si>
  <si>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</si>
  <si>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</si>
  <si>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</si>
  <si>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</si>
  <si>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</si>
  <si>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</si>
  <si>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</si>
  <si>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</si>
  <si>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</si>
  <si>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</si>
  <si>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</si>
  <si>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</si>
  <si>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</si>
  <si>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</si>
  <si>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</si>
  <si>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</si>
  <si>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</si>
  <si>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</si>
  <si>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</si>
  <si>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</si>
  <si>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</si>
  <si>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</si>
  <si>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</si>
  <si>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</si>
  <si>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</si>
  <si>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</si>
  <si>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</si>
  <si>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</si>
  <si>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</si>
  <si>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</si>
  <si>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</si>
  <si>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</si>
  <si>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</si>
  <si>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</si>
  <si>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</si>
  <si>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</si>
  <si>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</si>
  <si>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</si>
  <si>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</si>
  <si>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</si>
  <si>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</si>
  <si>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</si>
  <si>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</si>
  <si>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</si>
  <si>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</si>
  <si>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</si>
  <si>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</si>
  <si>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</si>
  <si>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</si>
  <si>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</si>
  <si>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</si>
  <si>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</si>
  <si>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</si>
  <si>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</si>
  <si>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</si>
  <si>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</si>
  <si>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</si>
  <si>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</si>
  <si>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</si>
  <si>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</si>
  <si>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</si>
  <si>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</si>
  <si>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</si>
  <si>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</si>
  <si>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</si>
  <si>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</si>
  <si>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</si>
  <si>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</si>
  <si>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</si>
  <si>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</si>
  <si>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</si>
  <si>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</si>
  <si>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</si>
  <si>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</si>
  <si>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</si>
  <si>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</si>
  <si>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</si>
  <si>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</si>
  <si>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</si>
  <si>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</si>
  <si>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</si>
  <si>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</si>
  <si>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</si>
  <si>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</si>
  <si>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</si>
  <si>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</si>
  <si>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</si>
  <si>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</si>
  <si>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</si>
  <si>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</si>
  <si>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</si>
  <si>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</si>
  <si>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</si>
  <si>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</si>
  <si>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</si>
  <si>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</si>
  <si>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</si>
  <si>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</si>
  <si>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</si>
  <si>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</si>
  <si>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</si>
  <si>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</si>
  <si>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</si>
  <si>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</si>
  <si>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</si>
  <si>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</si>
  <si>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</si>
  <si>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</si>
  <si>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</si>
  <si>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</si>
  <si>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</si>
  <si>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</si>
  <si>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</si>
  <si>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</si>
  <si>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</si>
  <si>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</si>
  <si>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</si>
  <si>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</si>
  <si>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</si>
  <si>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</si>
  <si>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</si>
  <si>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</si>
  <si>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</si>
  <si>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</si>
  <si>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</si>
  <si>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</si>
  <si>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</si>
  <si>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</si>
  <si>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</si>
  <si>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</si>
  <si>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</si>
  <si>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</si>
  <si>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</si>
  <si>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</si>
  <si>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</si>
  <si>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</si>
  <si>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</si>
  <si>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</si>
  <si>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</si>
  <si>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</si>
  <si>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</si>
  <si>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</si>
  <si>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</si>
  <si>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</si>
  <si>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</si>
  <si>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</si>
  <si>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</si>
  <si>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</si>
  <si>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</si>
  <si>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</si>
  <si>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</si>
  <si>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</si>
  <si>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</si>
  <si>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</si>
  <si>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</si>
  <si>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</si>
  <si>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</si>
  <si>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</si>
  <si>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</si>
  <si>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</si>
  <si>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</si>
  <si>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</si>
  <si>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</si>
  <si>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</si>
  <si>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</si>
  <si>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</si>
  <si>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</si>
  <si>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</si>
  <si>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</si>
  <si>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</si>
  <si>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</si>
  <si>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</si>
  <si>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</si>
  <si>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</si>
  <si>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</si>
  <si>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</si>
  <si>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</si>
  <si>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</si>
  <si>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</si>
  <si>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</si>
  <si>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</si>
  <si>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</si>
  <si>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</si>
  <si>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</si>
  <si>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</si>
  <si>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</si>
  <si>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</si>
  <si>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</si>
  <si>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</si>
  <si>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</si>
  <si>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</si>
  <si>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</si>
  <si>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</si>
  <si>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</si>
  <si>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</si>
  <si>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</si>
  <si>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</si>
  <si>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</si>
  <si>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</si>
  <si>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</si>
  <si>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</si>
  <si>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</si>
  <si>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</si>
  <si>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</si>
  <si>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</si>
  <si>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</si>
  <si>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</si>
  <si>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</si>
  <si>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</si>
  <si>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</si>
  <si>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</si>
  <si>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</si>
  <si>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</si>
  <si>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</si>
  <si>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</si>
  <si>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</si>
  <si>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</si>
  <si>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</si>
  <si>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</si>
  <si>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</si>
  <si>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</si>
  <si>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</si>
  <si>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</si>
  <si>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</si>
  <si>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</si>
  <si>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</si>
  <si>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</si>
  <si>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</si>
  <si>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</si>
  <si>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</si>
  <si>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</si>
  <si>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</si>
  <si>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</si>
  <si>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</si>
  <si>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</si>
  <si>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</si>
  <si>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</si>
  <si>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</si>
  <si>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</si>
  <si>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</si>
  <si>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</si>
  <si>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</si>
  <si>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</si>
  <si>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</si>
  <si>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</si>
  <si>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</si>
  <si>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</si>
  <si>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</si>
  <si>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</si>
  <si>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</si>
  <si>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</si>
  <si>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</si>
  <si>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</si>
  <si>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</si>
  <si>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</si>
  <si>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</si>
  <si>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</si>
  <si>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</si>
  <si>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</si>
  <si>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</si>
  <si>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</si>
  <si>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</si>
  <si>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</si>
  <si>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</si>
  <si>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</si>
  <si>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</si>
  <si>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</si>
  <si>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</si>
  <si>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</si>
  <si>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</si>
  <si>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</si>
  <si>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</si>
  <si>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</si>
  <si>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</si>
  <si>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</si>
  <si>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</si>
  <si>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</si>
  <si>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</si>
  <si>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</si>
  <si>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</si>
  <si>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</si>
  <si>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</si>
  <si>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</si>
  <si>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</si>
  <si>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</si>
  <si>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</si>
  <si>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</si>
  <si>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</si>
  <si>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</si>
  <si>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</si>
  <si>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</si>
  <si>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</si>
  <si>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</si>
  <si>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</si>
  <si>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</si>
  <si>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</si>
  <si>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</si>
  <si>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</si>
  <si>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</si>
  <si>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</si>
  <si>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</si>
  <si>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</si>
  <si>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</si>
  <si>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</si>
  <si>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</si>
  <si>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</si>
  <si>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</si>
  <si>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</si>
  <si>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</si>
  <si>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</si>
  <si>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</si>
  <si>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</si>
  <si>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</si>
  <si>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</si>
  <si>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</si>
  <si>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</si>
  <si>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</si>
  <si>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</si>
  <si>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</si>
  <si>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</si>
  <si>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</si>
  <si>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</si>
  <si>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</si>
  <si>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</si>
  <si>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</si>
  <si>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</si>
  <si>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</si>
  <si>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</si>
  <si>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</si>
  <si>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</si>
  <si>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</si>
  <si>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</si>
  <si>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</si>
  <si>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</si>
  <si>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</si>
  <si>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</si>
  <si>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</si>
  <si>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</si>
  <si>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</si>
  <si>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</si>
  <si>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</si>
  <si>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</si>
  <si>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</si>
  <si>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</si>
  <si>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</si>
  <si>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</si>
  <si>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</si>
  <si>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</si>
  <si>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</si>
  <si>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</si>
  <si>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</si>
  <si>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</si>
  <si>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</si>
  <si>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</si>
  <si>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</si>
  <si>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</si>
  <si>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</si>
  <si>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</si>
  <si>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</si>
  <si>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</si>
  <si>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</si>
  <si>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</si>
  <si>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</si>
  <si>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</si>
  <si>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</si>
  <si>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</si>
  <si>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</si>
  <si>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</si>
  <si>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</si>
  <si>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</si>
  <si>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</si>
  <si>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</si>
  <si>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</si>
  <si>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</si>
  <si>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</si>
  <si>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</si>
  <si>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</si>
  <si>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</si>
  <si>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</si>
  <si>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</si>
  <si>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</si>
  <si>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</si>
  <si>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</si>
  <si>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</si>
  <si>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</si>
  <si>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</si>
  <si>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</si>
  <si>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</si>
  <si>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</si>
  <si>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</si>
  <si>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</si>
  <si>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</si>
  <si>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</si>
  <si>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</si>
  <si>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</si>
  <si>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</si>
  <si>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</si>
  <si>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</si>
  <si>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</si>
  <si>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</si>
  <si>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</si>
  <si>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</si>
  <si>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</si>
  <si>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</si>
  <si>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</si>
  <si>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</si>
  <si>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</si>
  <si>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</si>
  <si>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</si>
  <si>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</si>
  <si>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</si>
  <si>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</si>
  <si>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</si>
  <si>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</si>
  <si>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</si>
  <si>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</si>
  <si>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</si>
  <si>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</si>
  <si>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</si>
  <si>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</si>
  <si>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</si>
  <si>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</si>
  <si>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</si>
  <si>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</si>
  <si>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</si>
  <si>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</si>
  <si>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</si>
  <si>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</si>
  <si>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</si>
  <si>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</si>
  <si>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</si>
  <si>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</si>
  <si>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</si>
  <si>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</si>
  <si>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</si>
  <si>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</si>
  <si>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</si>
  <si>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</si>
  <si>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</si>
  <si>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</si>
  <si>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</si>
  <si>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</si>
  <si>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</si>
  <si>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</si>
  <si>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</si>
  <si>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</si>
  <si>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</si>
  <si>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</si>
  <si>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</si>
  <si>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</si>
  <si>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</si>
  <si>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</si>
  <si>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</si>
  <si>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</si>
  <si>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</si>
  <si>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</si>
  <si>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</si>
  <si>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</si>
  <si>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</si>
  <si>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</si>
  <si>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</si>
  <si>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</si>
  <si>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</si>
  <si>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</si>
  <si>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</si>
  <si>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</si>
  <si>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</si>
  <si>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</si>
  <si>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</si>
  <si>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</si>
  <si>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</si>
  <si>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</si>
  <si>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</si>
  <si>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</si>
  <si>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</si>
  <si>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</si>
  <si>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</si>
  <si>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</si>
  <si>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</si>
  <si>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</si>
  <si>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</si>
  <si>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</si>
  <si>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</si>
  <si>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</si>
  <si>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</si>
  <si>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</si>
  <si>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</si>
  <si>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</si>
  <si>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</si>
  <si>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</si>
  <si>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</si>
  <si>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</si>
  <si>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</si>
  <si>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</si>
  <si>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</si>
  <si>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</si>
  <si>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</si>
  <si>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</si>
  <si>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</si>
  <si>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</si>
  <si>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</si>
  <si>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</si>
  <si>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</si>
  <si>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</si>
  <si>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</si>
  <si>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</si>
  <si>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</si>
  <si>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</si>
  <si>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</si>
  <si>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</si>
  <si>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</si>
  <si>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</si>
  <si>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</si>
  <si>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</si>
  <si>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</si>
  <si>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</si>
  <si>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</si>
  <si>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</si>
  <si>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</si>
  <si>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</si>
  <si>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</si>
  <si>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</si>
  <si>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</si>
  <si>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</si>
  <si>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</si>
  <si>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</si>
  <si>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</si>
  <si>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</si>
  <si>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</si>
  <si>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</si>
  <si>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</si>
  <si>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</si>
  <si>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</si>
  <si>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</si>
  <si>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</si>
  <si>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</si>
  <si>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</si>
  <si>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</si>
  <si>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</si>
  <si>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</si>
  <si>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</si>
  <si>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</si>
  <si>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</si>
  <si>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</si>
  <si>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</si>
  <si>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</si>
  <si>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</si>
  <si>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</si>
  <si>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</si>
  <si>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</si>
  <si>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</si>
  <si>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</si>
  <si>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</si>
  <si>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</si>
  <si>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</si>
  <si>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</si>
  <si>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</si>
  <si>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</si>
  <si>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</si>
  <si>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</si>
  <si>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</si>
  <si>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</si>
  <si>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</si>
  <si>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</si>
  <si>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</si>
  <si>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</si>
  <si>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</si>
  <si>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</si>
  <si>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</si>
  <si>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</si>
  <si>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</si>
  <si>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</si>
  <si>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</si>
  <si>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</si>
  <si>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</si>
  <si>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</si>
  <si>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</si>
  <si>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</si>
  <si>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</si>
  <si>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</si>
  <si>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</si>
  <si>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</si>
  <si>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</si>
  <si>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</si>
  <si>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</si>
  <si>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</si>
  <si>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</si>
  <si>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</si>
  <si>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</si>
  <si>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</si>
  <si>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</si>
  <si>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</si>
  <si>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</si>
  <si>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</si>
  <si>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</si>
  <si>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</si>
  <si>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</si>
  <si>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</si>
  <si>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</si>
  <si>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</si>
  <si>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</si>
  <si>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</si>
  <si>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</si>
  <si>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</si>
  <si>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</si>
  <si>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</si>
  <si>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</si>
  <si>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</si>
  <si>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</si>
  <si>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</si>
  <si>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</si>
  <si>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</si>
  <si>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</si>
  <si>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</si>
  <si>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</si>
  <si>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</si>
  <si>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</si>
  <si>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</si>
  <si>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</si>
  <si>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</si>
  <si>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</si>
  <si>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</si>
  <si>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</si>
  <si>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</si>
  <si>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</si>
  <si>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</si>
  <si>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</si>
  <si>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</si>
  <si>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</si>
  <si>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</si>
  <si>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</si>
  <si>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</si>
  <si>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</si>
  <si>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</si>
  <si>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</si>
  <si>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</si>
  <si>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</si>
  <si>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</si>
  <si>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</si>
  <si>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</si>
  <si>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</si>
  <si>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</si>
  <si>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</si>
  <si>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</si>
  <si>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</si>
  <si>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</si>
  <si>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</si>
  <si>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</si>
  <si>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</si>
  <si>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</si>
  <si>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</si>
  <si>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</si>
  <si>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</si>
  <si>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</si>
  <si>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</si>
  <si>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</si>
  <si>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</si>
  <si>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</si>
  <si>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</si>
  <si>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</si>
  <si>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</si>
  <si>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</si>
  <si>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</si>
  <si>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</si>
  <si>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</si>
  <si>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</si>
  <si>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</si>
  <si>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</si>
  <si>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</si>
  <si>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</si>
  <si>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</si>
  <si>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</si>
  <si>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</si>
  <si>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</si>
  <si>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</si>
  <si>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</si>
  <si>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</si>
  <si>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</si>
  <si>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</si>
  <si>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</si>
  <si>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</si>
  <si>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</si>
  <si>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</si>
  <si>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</si>
  <si>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</si>
  <si>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</si>
  <si>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</si>
  <si>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</si>
  <si>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</si>
  <si>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</si>
  <si>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</si>
  <si>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</si>
  <si>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</si>
  <si>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</si>
  <si>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</si>
  <si>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</si>
  <si>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</si>
  <si>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</si>
  <si>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</si>
  <si>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</si>
  <si>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</si>
  <si>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</si>
  <si>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</si>
  <si>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</si>
  <si>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</si>
  <si>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</si>
  <si>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</si>
  <si>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</si>
  <si>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</si>
  <si>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</si>
  <si>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</si>
  <si>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</si>
  <si>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</si>
  <si>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</si>
  <si>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</si>
  <si>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</si>
  <si>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</si>
  <si>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</si>
  <si>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</si>
  <si>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</si>
  <si>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</si>
  <si>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</si>
  <si>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</si>
  <si>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</si>
  <si>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</si>
  <si>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</si>
  <si>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</si>
  <si>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</si>
  <si>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</si>
  <si>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</si>
  <si>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</si>
  <si>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</si>
  <si>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</si>
  <si>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</si>
  <si>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</si>
  <si>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</si>
  <si>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</si>
  <si>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</si>
  <si>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</si>
  <si>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</si>
  <si>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</si>
  <si>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</si>
  <si>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</si>
  <si>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</si>
  <si>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</si>
  <si>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</si>
  <si>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</si>
  <si>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</si>
  <si>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</si>
  <si>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</si>
  <si>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</si>
  <si>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</si>
  <si>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</si>
  <si>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</si>
  <si>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</si>
  <si>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</si>
  <si>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</si>
  <si>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</si>
  <si>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</si>
  <si>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</si>
  <si>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</si>
  <si>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</si>
  <si>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</si>
  <si>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</si>
  <si>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</si>
  <si>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</si>
  <si>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</si>
  <si>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</si>
  <si>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</si>
  <si>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</si>
  <si>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</si>
  <si>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</si>
  <si>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</si>
  <si>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</si>
  <si>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</si>
  <si>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</si>
  <si>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</si>
  <si>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</si>
  <si>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</si>
  <si>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</si>
  <si>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</si>
  <si>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</si>
  <si>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</si>
  <si>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</si>
  <si>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</si>
  <si>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</si>
  <si>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</si>
  <si>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</si>
  <si>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</si>
  <si>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</si>
  <si>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</si>
  <si>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</si>
  <si>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</si>
  <si>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</si>
  <si>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</si>
  <si>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</si>
  <si>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</si>
  <si>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</si>
  <si>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</si>
  <si>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</si>
  <si>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</si>
  <si>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</si>
  <si>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</si>
  <si>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</si>
  <si>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</si>
  <si>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</si>
  <si>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</si>
  <si>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</si>
  <si>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</si>
  <si>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</si>
  <si>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</si>
  <si>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</si>
  <si>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</si>
  <si>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</si>
  <si>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</si>
  <si>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</si>
  <si>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</si>
  <si>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</si>
  <si>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</si>
  <si>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</si>
  <si>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</si>
  <si>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</si>
  <si>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</si>
  <si>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</si>
  <si>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</si>
  <si>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</si>
  <si>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</si>
  <si>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</si>
  <si>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</si>
  <si>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</si>
  <si>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</si>
  <si>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</si>
  <si>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</si>
  <si>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</si>
  <si>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</si>
  <si>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</si>
  <si>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</si>
  <si>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</si>
  <si>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</si>
  <si>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</si>
  <si>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</si>
  <si>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</si>
  <si>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</si>
  <si>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</si>
  <si>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</si>
  <si>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</si>
  <si>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</si>
  <si>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</si>
  <si>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</si>
  <si>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</si>
  <si>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</si>
  <si>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</si>
  <si>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</si>
  <si>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</si>
  <si>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</si>
  <si>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</si>
  <si>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</si>
  <si>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</si>
  <si>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</si>
  <si>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</si>
  <si>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</si>
  <si>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</si>
  <si>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</si>
  <si>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</si>
  <si>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</si>
  <si>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</si>
  <si>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</si>
  <si>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</si>
  <si>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</si>
  <si>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</si>
  <si>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</si>
  <si>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</si>
  <si>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</si>
  <si>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</si>
  <si>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</si>
  <si>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</si>
  <si>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</si>
  <si>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</si>
  <si>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</si>
  <si>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</si>
  <si>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</si>
  <si>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</si>
  <si>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</si>
  <si>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</si>
  <si>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</si>
  <si>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</si>
  <si>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</si>
  <si>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</si>
  <si>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</si>
  <si>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</si>
  <si>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</si>
  <si>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</si>
  <si>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</si>
  <si>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</si>
  <si>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</si>
  <si>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</si>
  <si>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</si>
  <si>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</si>
  <si>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</si>
  <si>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</si>
  <si>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</si>
  <si>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</si>
  <si>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</si>
  <si>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</si>
  <si>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</si>
  <si>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</si>
  <si>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</si>
  <si>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</si>
  <si>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</si>
  <si>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</si>
  <si>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</si>
  <si>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</si>
  <si>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</si>
  <si>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</si>
  <si>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</si>
  <si>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</si>
  <si>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</si>
  <si>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</si>
  <si>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</si>
  <si>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</si>
  <si>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</si>
  <si>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</si>
  <si>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</si>
  <si>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</si>
  <si>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</si>
  <si>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</si>
  <si>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</si>
  <si>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</si>
  <si>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</si>
  <si>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</si>
  <si>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</si>
  <si>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</si>
  <si>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</si>
  <si>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</si>
  <si>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</si>
  <si>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</si>
  <si>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</si>
  <si>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</si>
  <si>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</si>
  <si>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</si>
  <si>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</si>
  <si>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</si>
  <si>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</si>
  <si>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</si>
  <si>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</si>
  <si>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</si>
  <si>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</si>
  <si>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</si>
  <si>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</si>
  <si>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</si>
  <si>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</si>
  <si>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</si>
  <si>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</si>
  <si>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</si>
  <si>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</si>
  <si>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</si>
  <si>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</si>
  <si>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</si>
  <si>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</si>
  <si>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</si>
  <si>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</si>
  <si>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</si>
  <si>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</si>
  <si>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</si>
  <si>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</si>
  <si>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</si>
  <si>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</si>
  <si>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</si>
  <si>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</si>
  <si>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</si>
  <si>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</si>
  <si>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</si>
  <si>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</si>
  <si>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</si>
  <si>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</si>
  <si>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</si>
  <si>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</si>
  <si>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</si>
  <si>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</si>
  <si>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</si>
  <si>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</si>
  <si>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</si>
  <si>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</si>
  <si>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</si>
  <si>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</si>
  <si>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</si>
  <si>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</si>
  <si>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</si>
  <si>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</si>
  <si>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</si>
  <si>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</si>
  <si>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</si>
  <si>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</si>
  <si>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</si>
  <si>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</si>
  <si>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</si>
  <si>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</si>
  <si>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</si>
  <si>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</si>
  <si>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</si>
  <si>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</si>
  <si>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</si>
  <si>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</si>
  <si>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</si>
  <si>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</si>
  <si>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</si>
  <si>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</si>
  <si>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</si>
  <si>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</si>
  <si>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</si>
  <si>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</si>
  <si>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</si>
  <si>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</si>
  <si>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</si>
  <si>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</si>
  <si>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</si>
  <si>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</si>
  <si>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</si>
  <si>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</si>
  <si>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</si>
  <si>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</si>
  <si>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</si>
  <si>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</si>
  <si>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</si>
  <si>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</si>
  <si>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</si>
  <si>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</si>
  <si>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</si>
  <si>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</si>
  <si>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</si>
  <si>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</si>
  <si>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</si>
  <si>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</si>
  <si>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</si>
  <si>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</si>
  <si>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</si>
  <si>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</si>
  <si>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</si>
  <si>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</si>
  <si>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</si>
  <si>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</si>
  <si>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</si>
  <si>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</si>
  <si>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</si>
  <si>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</si>
  <si>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</si>
  <si>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</si>
  <si>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</si>
  <si>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</si>
  <si>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</si>
  <si>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</si>
  <si>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</si>
  <si>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</si>
  <si>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</si>
  <si>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</si>
  <si>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</si>
  <si>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</si>
  <si>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</si>
  <si>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</si>
  <si>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</si>
  <si>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</si>
  <si>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</si>
  <si>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</si>
  <si>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</si>
  <si>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</si>
  <si>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</si>
  <si>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</si>
  <si>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</si>
  <si>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</si>
  <si>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</si>
  <si>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</si>
  <si>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</si>
  <si>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</si>
  <si>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</si>
  <si>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</si>
  <si>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</si>
  <si>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</si>
  <si>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</si>
  <si>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</si>
  <si>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</si>
  <si>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</si>
  <si>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</si>
  <si>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</si>
  <si>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</si>
  <si>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</si>
  <si>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</si>
  <si>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</si>
  <si>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</si>
  <si>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</si>
  <si>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</si>
  <si>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</si>
  <si>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</si>
  <si>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</si>
  <si>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</si>
  <si>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</si>
  <si>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</si>
  <si>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</si>
  <si>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</si>
  <si>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</si>
  <si>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</si>
  <si>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</si>
  <si>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</si>
  <si>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</si>
  <si>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</si>
  <si>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</si>
  <si>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</si>
  <si>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</si>
  <si>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</si>
  <si>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</si>
  <si>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</si>
  <si>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</si>
  <si>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</si>
  <si>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</si>
  <si>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</si>
  <si>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</si>
  <si>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</si>
  <si>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</si>
  <si>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</si>
  <si>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</si>
  <si>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</si>
  <si>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</si>
  <si>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</si>
  <si>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</si>
  <si>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</si>
  <si>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</si>
  <si>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</si>
  <si>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</si>
  <si>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</si>
  <si>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</si>
  <si>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</si>
  <si>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</si>
  <si>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</si>
  <si>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</si>
  <si>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</si>
  <si>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</si>
  <si>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</si>
  <si>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</si>
  <si>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</si>
  <si>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</si>
  <si>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</si>
  <si>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</si>
  <si>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</si>
  <si>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</si>
  <si>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</si>
  <si>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</si>
  <si>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</si>
  <si>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</si>
  <si>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</si>
  <si>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</si>
  <si>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</si>
  <si>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</si>
  <si>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</si>
  <si>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</si>
  <si>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</si>
  <si>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</si>
  <si>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</si>
  <si>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</si>
  <si>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</si>
  <si>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</si>
  <si>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</si>
  <si>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</si>
  <si>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</si>
  <si>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</si>
  <si>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</si>
  <si>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</si>
  <si>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</si>
  <si>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</si>
  <si>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</si>
  <si>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</si>
  <si>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</si>
  <si>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</si>
  <si>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</si>
  <si>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</si>
  <si>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</si>
  <si>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</si>
  <si>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</si>
  <si>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</si>
  <si>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</si>
  <si>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</si>
  <si>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</si>
  <si>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</si>
  <si>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</si>
  <si>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</si>
  <si>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</si>
  <si>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</si>
  <si>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</si>
  <si>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</si>
  <si>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</si>
  <si>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</si>
  <si>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</si>
  <si>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</si>
  <si>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</si>
  <si>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</si>
  <si>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</si>
  <si>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</si>
  <si>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</si>
  <si>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</si>
  <si>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</si>
  <si>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</si>
  <si>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</si>
  <si>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</si>
  <si>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</si>
  <si>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</si>
  <si>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</si>
  <si>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</si>
  <si>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</si>
  <si>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</si>
  <si>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</si>
  <si>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</si>
  <si>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</si>
  <si>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</si>
  <si>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</si>
  <si>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</si>
  <si>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</si>
  <si>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</si>
  <si>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</si>
  <si>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</si>
  <si>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</si>
  <si>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</si>
  <si>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</si>
  <si>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</si>
  <si>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</si>
  <si>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</si>
  <si>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</si>
  <si>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</si>
  <si>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</si>
  <si>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</si>
  <si>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</si>
  <si>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</si>
  <si>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</si>
  <si>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</si>
  <si>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</si>
  <si>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</si>
  <si>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</si>
  <si>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</si>
  <si>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</si>
  <si>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</si>
  <si>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</si>
  <si>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</si>
  <si>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</si>
  <si>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</si>
  <si>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</si>
  <si>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</si>
  <si>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</si>
  <si>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</si>
  <si>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</si>
  <si>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</si>
  <si>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</si>
  <si>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</si>
  <si>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</si>
  <si>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</si>
  <si>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</si>
  <si>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</si>
  <si>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</si>
  <si>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</si>
  <si>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</si>
  <si>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</si>
  <si>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</si>
  <si>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</si>
  <si>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</si>
  <si>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</si>
  <si>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</si>
  <si>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</si>
  <si>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</si>
  <si>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</si>
  <si>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</si>
  <si>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</si>
  <si>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</si>
  <si>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</si>
  <si>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</si>
  <si>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</si>
  <si>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</si>
  <si>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</si>
  <si>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</si>
  <si>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</si>
  <si>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</si>
  <si>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</si>
  <si>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</si>
  <si>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</si>
  <si>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</si>
  <si>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</si>
  <si>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</si>
  <si>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</si>
  <si>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</si>
  <si>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</si>
  <si>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</si>
  <si>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</si>
  <si>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</si>
  <si>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</si>
  <si>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</si>
  <si>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</si>
  <si>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</si>
  <si>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</si>
  <si>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</si>
  <si>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</si>
  <si>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</si>
  <si>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</si>
  <si>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</si>
  <si>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</si>
  <si>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</si>
  <si>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</si>
  <si>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</si>
  <si>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</si>
  <si>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</si>
  <si>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</si>
  <si>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</si>
  <si>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</si>
  <si>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</si>
  <si>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</si>
  <si>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</si>
  <si>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</si>
  <si>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</si>
  <si>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</si>
  <si>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</si>
  <si>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</si>
  <si>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</si>
  <si>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</si>
  <si>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</si>
  <si>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</si>
  <si>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</si>
  <si>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</si>
  <si>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</si>
  <si>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</si>
  <si>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</si>
  <si>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</si>
  <si>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</si>
  <si>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</si>
  <si>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</si>
  <si>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</si>
  <si>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</si>
  <si>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</si>
  <si>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</si>
  <si>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</si>
  <si>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</si>
  <si>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</si>
  <si>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</si>
  <si>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</si>
  <si>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</si>
  <si>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</si>
  <si>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</si>
  <si>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</si>
  <si>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</si>
  <si>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</si>
  <si>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</si>
  <si>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</si>
  <si>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</si>
  <si>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</si>
  <si>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</si>
  <si>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</si>
  <si>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</si>
  <si>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</si>
  <si>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</si>
  <si>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</si>
  <si>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</si>
  <si>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</si>
  <si>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</si>
  <si>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</si>
  <si>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</si>
  <si>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</si>
  <si>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</si>
  <si>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</si>
  <si>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</si>
  <si>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</si>
  <si>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</si>
  <si>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</si>
  <si>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</si>
  <si>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</si>
  <si>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</si>
  <si>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</si>
  <si>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</si>
  <si>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</si>
  <si>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</si>
  <si>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</si>
  <si>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</si>
  <si>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</si>
  <si>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</si>
  <si>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</si>
  <si>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</si>
  <si>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</si>
  <si>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</si>
  <si>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</si>
  <si>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</si>
  <si>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</si>
  <si>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</si>
  <si>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</si>
  <si>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</si>
  <si>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</si>
  <si>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</si>
  <si>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</si>
  <si>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</si>
  <si>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</si>
  <si>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</si>
  <si>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</si>
  <si>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</si>
  <si>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</si>
  <si>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</si>
  <si>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</si>
  <si>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</si>
  <si>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</si>
  <si>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</si>
  <si>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</si>
  <si>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</si>
  <si>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</si>
  <si>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</si>
  <si>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</si>
  <si>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</si>
  <si>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</si>
  <si>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</si>
  <si>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</si>
  <si>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</si>
  <si>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</si>
  <si>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</si>
  <si>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</si>
  <si>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</si>
  <si>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</si>
  <si>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</si>
  <si>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</si>
  <si>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</si>
  <si>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</si>
  <si>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</si>
  <si>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</si>
  <si>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</si>
  <si>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</si>
  <si>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</si>
  <si>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</si>
  <si>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</si>
  <si>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</si>
  <si>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</si>
  <si>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</si>
  <si>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</si>
  <si>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</si>
  <si>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</si>
  <si>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</si>
  <si>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</si>
  <si>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</si>
  <si>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</si>
  <si>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</si>
  <si>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</si>
  <si>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</si>
  <si>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</si>
  <si>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</si>
  <si>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</si>
  <si>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</si>
  <si>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</si>
  <si>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</si>
  <si>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</si>
  <si>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</si>
  <si>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</si>
  <si>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</si>
  <si>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</si>
  <si>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</si>
  <si>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</si>
  <si>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</si>
  <si>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</si>
  <si>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</si>
  <si>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</si>
  <si>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</si>
  <si>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</si>
  <si>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</si>
  <si>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</si>
  <si>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</si>
  <si>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</si>
  <si>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</si>
  <si>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</si>
  <si>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</si>
  <si>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</si>
  <si>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</si>
  <si>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</si>
  <si>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</si>
  <si>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</si>
  <si>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</si>
  <si>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</si>
  <si>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</si>
  <si>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</si>
  <si>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</si>
  <si>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</si>
  <si>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</si>
  <si>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</si>
  <si>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</si>
  <si>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</si>
  <si>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</si>
  <si>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</si>
  <si>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</si>
  <si>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</si>
  <si>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</si>
  <si>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</si>
  <si>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</si>
  <si>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</si>
  <si>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</si>
  <si>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</si>
  <si>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</si>
  <si>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</si>
  <si>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</si>
  <si>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</si>
  <si>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</si>
  <si>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</si>
  <si>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</si>
  <si>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</si>
  <si>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</si>
  <si>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</si>
  <si>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</si>
  <si>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</si>
  <si>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</si>
  <si>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</si>
  <si>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</si>
  <si>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</si>
  <si>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</si>
  <si>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</si>
  <si>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</si>
  <si>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</si>
  <si>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</si>
  <si>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</si>
  <si>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</si>
  <si>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</si>
  <si>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</si>
  <si>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</si>
  <si>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</si>
  <si>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</si>
  <si>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</si>
  <si>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</si>
  <si>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</si>
  <si>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</si>
  <si>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</si>
  <si>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</si>
  <si>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</si>
  <si>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</si>
  <si>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</si>
  <si>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</si>
  <si>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</si>
  <si>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</si>
  <si>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</si>
  <si>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</si>
  <si>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</si>
  <si>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</si>
  <si>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</si>
  <si>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</si>
  <si>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</si>
  <si>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</si>
  <si>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</si>
  <si>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</si>
  <si>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</si>
  <si>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</si>
  <si>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</si>
  <si>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</si>
  <si>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</si>
  <si>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</si>
  <si>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</si>
  <si>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</si>
  <si>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</si>
  <si>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</si>
  <si>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</si>
  <si>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</si>
  <si>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</si>
  <si>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</si>
  <si>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</si>
  <si>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</si>
  <si>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</si>
  <si>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</si>
  <si>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</si>
  <si>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</si>
  <si>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</si>
  <si>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</si>
  <si>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</si>
  <si>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</si>
  <si>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</si>
  <si>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</si>
  <si>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</si>
  <si>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</si>
  <si>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</si>
  <si>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</si>
  <si>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</si>
  <si>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</si>
  <si>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</si>
  <si>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</si>
  <si>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</si>
  <si>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</si>
  <si>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</si>
  <si>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</si>
  <si>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</si>
  <si>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</si>
  <si>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</si>
  <si>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</si>
  <si>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</si>
  <si>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</si>
  <si>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</si>
  <si>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</si>
  <si>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</si>
  <si>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</si>
  <si>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</si>
  <si>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</si>
  <si>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</si>
  <si>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</si>
  <si>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</si>
  <si>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</si>
  <si>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</si>
  <si>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</si>
  <si>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</si>
  <si>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</si>
  <si>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</si>
  <si>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</si>
  <si>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</si>
  <si>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</si>
  <si>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</si>
  <si>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</si>
  <si>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</si>
  <si>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</si>
  <si>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</si>
  <si>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</si>
  <si>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</si>
  <si>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</si>
  <si>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</si>
  <si>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</si>
  <si>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</si>
  <si>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</si>
  <si>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</si>
  <si>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</si>
  <si>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</si>
  <si>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</si>
  <si>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</si>
  <si>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</si>
  <si>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</si>
  <si>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</si>
  <si>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</si>
  <si>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</si>
  <si>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</si>
  <si>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</si>
  <si>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</si>
  <si>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</si>
  <si>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</si>
  <si>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</si>
  <si>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</si>
  <si>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</si>
  <si>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</si>
  <si>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</si>
  <si>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</si>
  <si>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</si>
  <si>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</si>
  <si>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</si>
  <si>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</si>
  <si>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</si>
  <si>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</si>
  <si>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</si>
  <si>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</si>
  <si>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</si>
  <si>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</si>
  <si>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</si>
  <si>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</si>
  <si>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</si>
  <si>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</si>
  <si>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</si>
  <si>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</si>
  <si>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</si>
  <si>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</si>
  <si>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</si>
  <si>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</si>
  <si>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</si>
  <si>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</si>
  <si>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</si>
  <si>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</si>
  <si>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</si>
  <si>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</si>
  <si>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</si>
  <si>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</si>
  <si>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</si>
  <si>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</si>
  <si>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</si>
  <si>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</si>
  <si>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</si>
  <si>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</si>
  <si>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</si>
  <si>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</si>
  <si>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</si>
  <si>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</si>
  <si>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</si>
  <si>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</si>
  <si>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</si>
  <si>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</si>
  <si>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</si>
  <si>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</si>
  <si>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</si>
  <si>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</si>
  <si>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</si>
  <si>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</si>
  <si>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</si>
  <si>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</si>
  <si>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</si>
  <si>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</si>
  <si>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</si>
  <si>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</si>
  <si>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</si>
  <si>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</si>
  <si>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</si>
  <si>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</si>
  <si>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</si>
  <si>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</si>
  <si>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</si>
  <si>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</si>
  <si>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</si>
  <si>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</si>
  <si>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</si>
  <si>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</si>
  <si>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</si>
  <si>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</si>
  <si>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</si>
  <si>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</si>
  <si>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</si>
  <si>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</si>
  <si>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</si>
  <si>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</si>
  <si>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</si>
  <si>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</si>
  <si>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</si>
  <si>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</si>
  <si>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</si>
  <si>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</si>
  <si>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</si>
  <si>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</si>
  <si>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</si>
  <si>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</si>
  <si>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</si>
  <si>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</si>
  <si>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</si>
  <si>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</si>
  <si>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</si>
  <si>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</si>
  <si>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</si>
  <si>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</si>
  <si>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</si>
  <si>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</si>
  <si>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</si>
  <si>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</si>
  <si>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</si>
  <si>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</si>
  <si>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</si>
  <si>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</si>
  <si>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</si>
  <si>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</si>
  <si>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</si>
  <si>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</si>
  <si>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</si>
  <si>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</si>
  <si>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</si>
  <si>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</si>
  <si>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</si>
  <si>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</si>
  <si>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</si>
  <si>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</si>
  <si>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</si>
  <si>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</si>
  <si>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</si>
  <si>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</si>
  <si>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</si>
  <si>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</si>
  <si>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</si>
  <si>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</si>
  <si>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</si>
  <si>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</si>
  <si>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</si>
  <si>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</si>
  <si>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</si>
  <si>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</si>
  <si>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</si>
  <si>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</si>
  <si>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</si>
  <si>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</si>
  <si>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</si>
  <si>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</si>
  <si>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</si>
  <si>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</si>
  <si>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</si>
  <si>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</si>
  <si>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</si>
  <si>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</si>
  <si>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</si>
  <si>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</si>
  <si>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</si>
  <si>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</si>
  <si>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</si>
  <si>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</si>
  <si>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</si>
  <si>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</si>
  <si>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</si>
  <si>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</si>
  <si>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</si>
  <si>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</si>
  <si>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</si>
  <si>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</si>
  <si>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</si>
  <si>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</si>
  <si>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</si>
  <si>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</si>
  <si>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</si>
  <si>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</si>
  <si>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</si>
  <si>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</si>
  <si>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</si>
  <si>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</si>
  <si>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</si>
  <si>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</si>
  <si>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</si>
  <si>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</si>
  <si>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</si>
  <si>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</si>
  <si>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</si>
  <si>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</si>
  <si>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</si>
  <si>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</si>
  <si>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</si>
  <si>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</si>
  <si>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</si>
  <si>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</si>
  <si>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</si>
  <si>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</si>
  <si>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</si>
  <si>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</si>
  <si>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</si>
  <si>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</si>
  <si>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</si>
  <si>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</si>
  <si>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</si>
  <si>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</si>
  <si>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</si>
  <si>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</si>
  <si>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</si>
  <si>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</si>
  <si>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</si>
  <si>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</si>
  <si>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</si>
  <si>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</si>
  <si>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</si>
  <si>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</si>
  <si>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</si>
  <si>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</si>
  <si>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</si>
  <si>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</si>
  <si>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</si>
  <si>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</si>
  <si>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</si>
  <si>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</si>
  <si>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</si>
  <si>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</si>
  <si>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</si>
  <si>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</si>
  <si>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</si>
  <si>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</si>
  <si>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</si>
  <si>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</si>
  <si>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</si>
  <si>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</si>
  <si>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</si>
  <si>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</si>
  <si>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</si>
  <si>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</si>
  <si>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</si>
  <si>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</si>
  <si>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</si>
  <si>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</si>
  <si>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</si>
  <si>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</si>
  <si>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</si>
  <si>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</si>
  <si>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</si>
  <si>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</si>
  <si>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</si>
  <si>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</si>
  <si>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</si>
  <si>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</si>
  <si>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</si>
  <si>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</si>
  <si>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</si>
  <si>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</si>
  <si>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</si>
  <si>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</si>
  <si>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</si>
  <si>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</si>
  <si>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</si>
  <si>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</si>
  <si>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</si>
  <si>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</si>
  <si>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</si>
  <si>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</si>
  <si>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</si>
  <si>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</si>
  <si>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</si>
  <si>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</si>
  <si>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</si>
  <si>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</si>
  <si>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</si>
  <si>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</si>
  <si>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</si>
  <si>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</si>
  <si>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</si>
  <si>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</si>
  <si>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</si>
  <si>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</si>
  <si>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</si>
  <si>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</si>
  <si>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</si>
  <si>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</si>
  <si>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</si>
  <si>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</si>
  <si>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</si>
  <si>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</si>
  <si>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</si>
  <si>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</si>
  <si>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</si>
  <si>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</si>
  <si>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</si>
  <si>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</si>
  <si>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</si>
  <si>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</si>
  <si>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</si>
  <si>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</si>
  <si>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</si>
  <si>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</si>
  <si>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</si>
  <si>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</si>
  <si>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</si>
  <si>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</si>
  <si>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</si>
  <si>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</si>
  <si>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</si>
  <si>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</si>
  <si>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</si>
  <si>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</si>
  <si>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</si>
  <si>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</si>
  <si>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</si>
  <si>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</si>
  <si>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</si>
  <si>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</si>
  <si>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</si>
  <si>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</si>
  <si>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</si>
  <si>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</si>
  <si>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</si>
  <si>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</si>
  <si>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</si>
  <si>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</si>
  <si>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</si>
  <si>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</si>
  <si>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</si>
  <si>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</si>
  <si>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</si>
  <si>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</si>
  <si>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</si>
  <si>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</si>
  <si>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</si>
  <si>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</si>
  <si>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</si>
  <si>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</si>
  <si>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</si>
  <si>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</si>
  <si>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</si>
  <si>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</si>
  <si>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</si>
  <si>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</si>
  <si>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</si>
  <si>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</si>
  <si>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</si>
  <si>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</si>
  <si>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</si>
  <si>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</si>
  <si>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</si>
  <si>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</si>
  <si>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</si>
  <si>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</si>
  <si>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</si>
  <si>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</si>
  <si>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</si>
  <si>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</si>
  <si>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</si>
  <si>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</si>
  <si>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</si>
  <si>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</si>
  <si>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</si>
  <si>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</si>
  <si>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</si>
  <si>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</si>
  <si>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</si>
  <si>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</si>
  <si>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</si>
  <si>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</si>
  <si>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</si>
  <si>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</si>
  <si>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</si>
  <si>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</si>
  <si>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</si>
  <si>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</si>
  <si>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</si>
  <si>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</si>
  <si>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</si>
  <si>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</si>
  <si>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</si>
  <si>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</si>
  <si>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</si>
  <si>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</si>
  <si>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</si>
  <si>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</si>
  <si>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</si>
  <si>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</si>
  <si>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</si>
  <si>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</si>
  <si>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</si>
  <si>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</si>
  <si>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</si>
  <si>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</si>
  <si>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</si>
  <si>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</si>
  <si>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</si>
  <si>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</si>
  <si>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</si>
  <si>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</si>
  <si>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</si>
  <si>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</si>
  <si>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</si>
  <si>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</si>
  <si>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</si>
  <si>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</si>
  <si>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</si>
  <si>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</si>
  <si>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</si>
  <si>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</si>
  <si>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</si>
  <si>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</si>
  <si>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</si>
  <si>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</si>
  <si>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</si>
  <si>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</si>
  <si>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</si>
  <si>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</si>
  <si>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</si>
  <si>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</si>
  <si>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</si>
  <si>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</si>
  <si>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</si>
  <si>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</si>
  <si>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</si>
  <si>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</si>
  <si>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</si>
  <si>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</si>
  <si>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</si>
  <si>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</si>
  <si>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</si>
  <si>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</si>
  <si>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</si>
  <si>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</si>
  <si>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</si>
  <si>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</si>
  <si>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</si>
  <si>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</si>
  <si>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</si>
  <si>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</si>
  <si>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</si>
  <si>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</si>
  <si>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</si>
  <si>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</si>
  <si>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</si>
  <si>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</si>
  <si>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</si>
  <si>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</si>
  <si>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</si>
  <si>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</si>
  <si>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</si>
  <si>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</si>
  <si>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</si>
  <si>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</si>
  <si>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</si>
  <si>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</si>
  <si>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</si>
  <si>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</si>
  <si>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</si>
  <si>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</si>
  <si>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</si>
  <si>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</si>
  <si>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</si>
  <si>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</si>
  <si>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</si>
  <si>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</si>
  <si>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</si>
  <si>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</si>
  <si>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</si>
  <si>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</si>
  <si>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</si>
  <si>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</si>
  <si>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</si>
  <si>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</si>
  <si>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</si>
  <si>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</si>
  <si>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</si>
  <si>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</si>
  <si>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</si>
  <si>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</si>
  <si>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</si>
  <si>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</si>
  <si>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</si>
  <si>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</si>
  <si>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</si>
  <si>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</si>
  <si>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</si>
  <si>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</si>
  <si>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</si>
  <si>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</si>
  <si>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</si>
  <si>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</si>
  <si>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</si>
  <si>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</si>
  <si>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</si>
  <si>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</si>
  <si>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</si>
  <si>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</si>
  <si>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</si>
  <si>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</si>
  <si>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</si>
  <si>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</si>
  <si>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</si>
  <si>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</si>
  <si>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</si>
  <si>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</si>
  <si>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</si>
  <si>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</si>
  <si>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</si>
  <si>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</si>
  <si>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</si>
  <si>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</si>
  <si>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</si>
  <si>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</si>
  <si>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</si>
  <si>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</si>
  <si>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</si>
  <si>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</si>
  <si>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</si>
  <si>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</si>
  <si>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</si>
  <si>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</si>
  <si>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</si>
  <si>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</si>
  <si>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</si>
  <si>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</si>
  <si>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</si>
  <si>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</si>
  <si>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</si>
  <si>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</si>
  <si>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</si>
  <si>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</si>
  <si>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</si>
  <si>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</si>
  <si>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</si>
  <si>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</si>
  <si>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</si>
  <si>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</si>
  <si>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</si>
  <si>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</si>
  <si>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</si>
  <si>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</si>
  <si>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</si>
  <si>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</si>
  <si>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</si>
  <si>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</si>
  <si>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</si>
  <si>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</si>
  <si>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</si>
  <si>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</si>
  <si>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</si>
  <si>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</si>
  <si>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</si>
  <si>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</si>
  <si>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</si>
  <si>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</si>
  <si>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</si>
  <si>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</si>
  <si>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</si>
  <si>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</si>
  <si>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</si>
  <si>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</si>
  <si>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</si>
  <si>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</si>
  <si>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</si>
  <si>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</si>
  <si>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</si>
  <si>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</si>
  <si>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</si>
  <si>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</si>
  <si>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</si>
  <si>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</si>
  <si>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</si>
  <si>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</si>
  <si>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</si>
  <si>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</si>
  <si>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</si>
  <si>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</si>
  <si>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</si>
  <si>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</si>
  <si>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</si>
  <si>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</si>
  <si>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</si>
  <si>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</si>
  <si>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</si>
  <si>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</si>
  <si>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</si>
  <si>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</si>
  <si>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</si>
  <si>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</si>
  <si>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</si>
  <si>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</si>
  <si>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</si>
  <si>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</si>
  <si>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</si>
  <si>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</si>
  <si>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</si>
  <si>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</si>
  <si>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</si>
  <si>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</si>
  <si>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</si>
  <si>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</si>
  <si>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</si>
  <si>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</si>
  <si>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</si>
  <si>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</si>
  <si>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</si>
  <si>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</si>
  <si>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</si>
  <si>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</si>
  <si>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</si>
  <si>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</si>
  <si>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</si>
  <si>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</si>
  <si>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</si>
  <si>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</si>
  <si>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</si>
  <si>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</si>
  <si>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</si>
  <si>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</si>
  <si>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</si>
  <si>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</si>
  <si>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</si>
  <si>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</si>
  <si>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</si>
  <si>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</si>
  <si>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</si>
  <si>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</si>
  <si>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</si>
  <si>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</si>
  <si>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</si>
  <si>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</si>
  <si>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</si>
  <si>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</si>
  <si>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</si>
  <si>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</si>
  <si>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</si>
  <si>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</si>
  <si>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</si>
  <si>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</si>
  <si>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</si>
  <si>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</si>
  <si>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</si>
  <si>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</si>
  <si>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</si>
  <si>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</si>
  <si>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</si>
  <si>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</si>
  <si>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</si>
  <si>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</si>
  <si>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</si>
  <si>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</si>
  <si>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</si>
  <si>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</si>
  <si>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</si>
  <si>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</si>
  <si>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</si>
  <si>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</si>
  <si>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</si>
  <si>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</si>
  <si>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</si>
  <si>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</si>
  <si>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</si>
  <si>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</si>
  <si>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</si>
  <si>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</si>
  <si>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</si>
  <si>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</si>
  <si>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</si>
  <si>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</si>
  <si>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</si>
  <si>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</si>
  <si>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</si>
  <si>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</si>
  <si>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</si>
  <si>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</si>
  <si>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</si>
  <si>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</si>
  <si>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</si>
  <si>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</si>
  <si>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</si>
  <si>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</si>
  <si>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</si>
  <si>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</si>
  <si>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</si>
  <si>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</si>
  <si>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</si>
  <si>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</si>
  <si>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</si>
  <si>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</si>
  <si>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</si>
  <si>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</si>
  <si>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</si>
  <si>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</si>
  <si>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</si>
  <si>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</si>
  <si>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</si>
  <si>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</si>
  <si>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</si>
  <si>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</si>
  <si>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</si>
  <si>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</si>
  <si>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</si>
  <si>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</si>
  <si>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</si>
  <si>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</si>
  <si>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</si>
  <si>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</si>
  <si>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</si>
  <si>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</si>
  <si>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</si>
  <si>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</si>
  <si>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</si>
  <si>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</si>
  <si>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</si>
  <si>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</si>
  <si>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</si>
  <si>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</si>
  <si>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</si>
  <si>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</si>
  <si>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</si>
  <si>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</si>
  <si>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</si>
  <si>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</si>
  <si>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</si>
  <si>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</si>
  <si>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</si>
  <si>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</si>
  <si>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</si>
  <si>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</si>
  <si>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</si>
  <si>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</si>
  <si>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</si>
  <si>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</si>
  <si>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</si>
  <si>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</si>
  <si>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</si>
  <si>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</si>
  <si>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</si>
  <si>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</si>
  <si>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</si>
  <si>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</si>
  <si>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</si>
  <si>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</si>
  <si>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</si>
  <si>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</si>
  <si>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</si>
  <si>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</si>
  <si>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</si>
  <si>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</si>
  <si>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</si>
  <si>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</si>
  <si>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</si>
  <si>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</si>
  <si>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</si>
  <si>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</si>
  <si>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</si>
  <si>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</si>
  <si>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</si>
  <si>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</si>
  <si>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</si>
  <si>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</si>
  <si>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</si>
  <si>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</si>
  <si>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</si>
  <si>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</si>
  <si>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</si>
  <si>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</si>
  <si>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</si>
  <si>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</si>
  <si>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</si>
  <si>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</si>
  <si>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</si>
  <si>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</si>
  <si>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</si>
  <si>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</si>
  <si>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</si>
  <si>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</si>
  <si>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</si>
  <si>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</si>
  <si>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</si>
  <si>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</si>
  <si>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</si>
  <si>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</si>
  <si>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</si>
  <si>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</si>
  <si>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</si>
  <si>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</si>
  <si>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</si>
  <si>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</si>
  <si>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</si>
  <si>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</si>
  <si>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</si>
  <si>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</si>
  <si>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</si>
  <si>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</si>
  <si>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</si>
  <si>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</si>
  <si>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</si>
  <si>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</si>
  <si>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</si>
  <si>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</si>
  <si>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</si>
  <si>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</si>
  <si>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</si>
  <si>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</si>
  <si>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</si>
  <si>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</si>
  <si>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</si>
  <si>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</si>
  <si>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</si>
  <si>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</si>
  <si>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</si>
  <si>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</si>
  <si>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</si>
  <si>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</si>
  <si>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</si>
  <si>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</si>
  <si>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</si>
  <si>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</si>
  <si>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</si>
  <si>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</si>
  <si>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</si>
  <si>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</si>
  <si>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</si>
  <si>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</si>
  <si>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</si>
  <si>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</si>
  <si>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</si>
  <si>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</si>
  <si>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</si>
  <si>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</si>
  <si>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</si>
  <si>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</si>
  <si>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</si>
  <si>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</si>
  <si>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</si>
  <si>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</si>
  <si>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</si>
  <si>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</si>
  <si>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</si>
  <si>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</si>
  <si>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</si>
  <si>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</si>
  <si>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</si>
  <si>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</si>
  <si>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</si>
  <si>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</si>
  <si>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</si>
  <si>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</si>
  <si>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</si>
  <si>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</si>
  <si>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</si>
  <si>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</si>
  <si>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</si>
  <si>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</si>
  <si>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</si>
  <si>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</si>
  <si>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</si>
  <si>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</si>
  <si>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</si>
  <si>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</si>
  <si>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</si>
  <si>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</si>
  <si>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</si>
  <si>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</si>
  <si>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</si>
  <si>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</si>
  <si>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</si>
  <si>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</si>
  <si>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</si>
  <si>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</si>
  <si>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</si>
  <si>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</si>
  <si>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</si>
  <si>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</si>
  <si>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</si>
  <si>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</si>
  <si>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</si>
  <si>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</si>
  <si>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</si>
  <si>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</si>
  <si>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</si>
  <si>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</si>
  <si>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</si>
  <si>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</si>
  <si>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</si>
  <si>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</si>
  <si>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</si>
  <si>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</si>
  <si>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</si>
  <si>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</si>
  <si>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</si>
  <si>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</si>
  <si>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</si>
  <si>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</si>
  <si>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</si>
  <si>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</si>
  <si>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</si>
  <si>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</si>
  <si>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</si>
  <si>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</si>
  <si>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</si>
  <si>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</si>
  <si>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</si>
  <si>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</si>
  <si>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</si>
  <si>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</si>
  <si>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</si>
  <si>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</si>
  <si>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</si>
  <si>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</si>
  <si>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</si>
  <si>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</si>
  <si>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</si>
  <si>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</si>
  <si>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</si>
  <si>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</si>
  <si>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</si>
  <si>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</si>
  <si>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</si>
  <si>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</si>
  <si>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</si>
  <si>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</si>
  <si>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</si>
  <si>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</si>
  <si>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</si>
  <si>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</si>
  <si>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</si>
  <si>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</si>
  <si>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</si>
  <si>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</si>
  <si>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</si>
  <si>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</si>
  <si>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</si>
  <si>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</si>
  <si>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</si>
  <si>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</si>
  <si>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</si>
  <si>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</si>
  <si>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</si>
  <si>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</si>
  <si>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</si>
  <si>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</si>
  <si>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</si>
  <si>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</si>
  <si>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</si>
  <si>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</si>
  <si>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</si>
  <si>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</si>
  <si>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</si>
  <si>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</si>
  <si>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</si>
  <si>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</si>
  <si>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</si>
  <si>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</si>
  <si>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</si>
  <si>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</si>
  <si>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</si>
  <si>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</si>
  <si>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</si>
  <si>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</si>
  <si>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</si>
  <si>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</si>
  <si>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</si>
  <si>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</si>
  <si>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</si>
  <si>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</si>
  <si>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</si>
  <si>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</si>
  <si>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</si>
  <si>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</si>
  <si>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</si>
  <si>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</si>
  <si>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</si>
  <si>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</si>
  <si>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</si>
  <si>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</si>
  <si>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</si>
  <si>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</si>
  <si>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</si>
  <si>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</si>
  <si>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</si>
  <si>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</si>
  <si>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</si>
  <si>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</si>
  <si>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</si>
  <si>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</si>
  <si>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</si>
  <si>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</si>
  <si>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</si>
  <si>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</si>
  <si>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</si>
  <si>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</si>
  <si>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</si>
  <si>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</si>
  <si>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</si>
  <si>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</si>
  <si>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</si>
  <si>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</si>
  <si>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</si>
  <si>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</si>
  <si>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</si>
  <si>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</si>
  <si>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</si>
  <si>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</si>
  <si>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</si>
  <si>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</si>
  <si>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</si>
  <si>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</si>
  <si>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</si>
  <si>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</si>
  <si>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</si>
  <si>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</si>
  <si>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</si>
  <si>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</si>
  <si>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</si>
  <si>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</si>
  <si>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</si>
  <si>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</si>
  <si>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</si>
  <si>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</si>
  <si>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</si>
  <si>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</si>
  <si>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</si>
  <si>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</si>
  <si>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</si>
  <si>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</si>
  <si>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</si>
  <si>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</si>
  <si>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</si>
  <si>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</si>
  <si>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</si>
  <si>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</si>
  <si>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</si>
  <si>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</si>
  <si>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</si>
  <si>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</si>
  <si>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</si>
  <si>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</si>
  <si>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</si>
  <si>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</si>
  <si>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</si>
  <si>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</si>
  <si>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</si>
  <si>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</si>
  <si>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</si>
  <si>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</si>
  <si>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</si>
  <si>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</si>
  <si>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</si>
  <si>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</si>
  <si>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</si>
  <si>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</si>
  <si>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</si>
  <si>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</si>
  <si>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</si>
  <si>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</si>
  <si>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</si>
  <si>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</si>
  <si>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</si>
  <si>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</si>
  <si>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</si>
  <si>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</si>
  <si>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</si>
  <si>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</si>
  <si>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</si>
  <si>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</si>
  <si>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</si>
  <si>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</si>
  <si>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</si>
  <si>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</si>
  <si>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</si>
  <si>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</si>
  <si>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</si>
  <si>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</si>
  <si>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</si>
  <si>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</si>
  <si>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</si>
  <si>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</si>
  <si>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</si>
  <si>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</si>
  <si>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</si>
  <si>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</si>
  <si>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</si>
  <si>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</si>
  <si>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</si>
  <si>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</si>
  <si>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</si>
  <si>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</si>
  <si>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</si>
  <si>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</si>
  <si>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</si>
  <si>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</si>
  <si>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</si>
  <si>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</si>
  <si>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</si>
  <si>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</si>
  <si>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</si>
  <si>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</si>
  <si>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</si>
  <si>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</si>
  <si>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</si>
  <si>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</si>
  <si>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</si>
  <si>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</si>
  <si>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</si>
  <si>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</si>
  <si>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</si>
  <si>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</si>
  <si>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</si>
  <si>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</si>
  <si>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</si>
  <si>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</si>
  <si>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</si>
  <si>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</si>
  <si>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</si>
  <si>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</si>
  <si>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</si>
  <si>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</si>
  <si>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</si>
  <si>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</si>
  <si>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</si>
  <si>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</si>
  <si>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</si>
  <si>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</si>
  <si>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</si>
  <si>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</si>
  <si>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</si>
  <si>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</si>
  <si>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</si>
  <si>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</si>
  <si>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</si>
  <si>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</si>
  <si>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</si>
  <si>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</si>
  <si>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</si>
  <si>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</si>
  <si>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</si>
  <si>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</si>
  <si>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</si>
  <si>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</si>
  <si>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</si>
  <si>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</si>
  <si>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</si>
  <si>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</si>
  <si>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</si>
  <si>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</si>
  <si>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</si>
  <si>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</si>
  <si>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</si>
  <si>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</si>
  <si>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</si>
  <si>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</si>
  <si>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</si>
  <si>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</si>
  <si>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</si>
  <si>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</si>
  <si>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</si>
  <si>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</si>
  <si>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</si>
  <si>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</si>
  <si>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</si>
  <si>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</si>
  <si>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</si>
  <si>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</si>
  <si>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</si>
  <si>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</si>
  <si>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</si>
  <si>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</si>
  <si>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</si>
  <si>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</si>
  <si>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</si>
  <si>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</si>
  <si>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</si>
  <si>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</si>
  <si>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</si>
  <si>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</si>
  <si>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</si>
  <si>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</si>
  <si>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</si>
  <si>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</si>
  <si>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</si>
  <si>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</si>
  <si>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</si>
  <si>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</si>
  <si>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</si>
  <si>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</si>
  <si>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</si>
  <si>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</si>
  <si>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</si>
  <si>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</si>
  <si>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</si>
  <si>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</si>
  <si>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</si>
  <si>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</si>
  <si>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</si>
  <si>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</si>
  <si>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</si>
  <si>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</si>
  <si>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</si>
  <si>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</si>
  <si>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</si>
  <si>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</si>
  <si>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</si>
  <si>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</si>
  <si>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</si>
  <si>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</si>
  <si>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</si>
  <si>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</si>
  <si>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</si>
  <si>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</si>
  <si>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</si>
  <si>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</si>
  <si>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</si>
  <si>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</si>
  <si>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</si>
  <si>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</si>
  <si>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</si>
  <si>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</si>
  <si>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</si>
  <si>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</si>
  <si>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</si>
  <si>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</si>
  <si>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</si>
  <si>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</si>
  <si>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</si>
  <si>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</si>
  <si>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</si>
  <si>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</si>
  <si>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</si>
  <si>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</si>
  <si>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</si>
  <si>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</si>
  <si>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</si>
  <si>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</si>
  <si>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</si>
  <si>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</si>
  <si>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</si>
  <si>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</si>
  <si>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</si>
  <si>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</si>
  <si>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</si>
  <si>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</si>
  <si>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</si>
  <si>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</si>
  <si>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</si>
  <si>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</si>
  <si>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</si>
  <si>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</si>
  <si>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</si>
  <si>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</si>
  <si>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</si>
  <si>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</si>
  <si>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</si>
  <si>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</si>
  <si>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</si>
  <si>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</si>
  <si>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</si>
  <si>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</si>
  <si>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</si>
  <si>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</si>
  <si>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</si>
  <si>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</si>
  <si>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</si>
  <si>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</si>
  <si>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</si>
  <si>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</si>
  <si>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</si>
  <si>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</si>
  <si>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</si>
  <si>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</si>
  <si>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</si>
  <si>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</si>
  <si>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</si>
  <si>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</si>
  <si>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</si>
  <si>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</si>
  <si>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</si>
  <si>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</si>
  <si>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</si>
  <si>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</si>
  <si>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</si>
  <si>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</si>
  <si>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</si>
  <si>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</si>
  <si>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</si>
  <si>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</si>
  <si>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</si>
  <si>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</si>
  <si>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</si>
  <si>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</si>
  <si>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</si>
  <si>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</si>
  <si>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</si>
  <si>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</si>
  <si>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</si>
  <si>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</si>
  <si>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</si>
  <si>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</si>
  <si>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</si>
  <si>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</si>
  <si>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</si>
  <si>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</si>
  <si>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</si>
  <si>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</si>
  <si>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</si>
  <si>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</si>
  <si>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</si>
  <si>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</si>
  <si>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</si>
  <si>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</si>
  <si>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</si>
  <si>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</si>
  <si>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</si>
  <si>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</si>
  <si>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</si>
  <si>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</si>
  <si>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</si>
  <si>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</si>
  <si>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</si>
  <si>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</si>
  <si>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</si>
  <si>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</si>
  <si>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</si>
  <si>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</si>
  <si>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</si>
  <si>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</si>
  <si>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</si>
  <si>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</si>
  <si>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</si>
  <si>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</si>
  <si>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</si>
  <si>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</si>
  <si>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</si>
  <si>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</si>
  <si>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</si>
  <si>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</si>
  <si>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</si>
  <si>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</si>
  <si>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</si>
  <si>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</si>
  <si>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</si>
  <si>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</si>
  <si>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</si>
  <si>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</si>
  <si>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</si>
  <si>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</si>
  <si>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</si>
  <si>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</si>
  <si>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</si>
  <si>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</si>
  <si>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</si>
  <si>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</si>
  <si>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</si>
  <si>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</si>
  <si>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</si>
  <si>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</si>
  <si>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</si>
  <si>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</si>
  <si>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</si>
  <si>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</si>
  <si>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</si>
  <si>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</si>
  <si>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</si>
  <si>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</si>
  <si>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</si>
  <si>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</si>
  <si>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</si>
  <si>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</si>
  <si>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</si>
  <si>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</si>
  <si>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</si>
  <si>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</si>
  <si>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</si>
  <si>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</si>
  <si>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</si>
  <si>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</si>
  <si>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</si>
  <si>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</si>
  <si>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</si>
  <si>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</si>
  <si>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</si>
  <si>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</si>
  <si>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</si>
  <si>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</si>
  <si>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</si>
  <si>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</si>
  <si>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</si>
  <si>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</si>
  <si>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</si>
  <si>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</si>
  <si>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</si>
  <si>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</si>
  <si>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</si>
  <si>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</si>
  <si>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</si>
  <si>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</si>
  <si>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</si>
  <si>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</si>
  <si>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</si>
  <si>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</si>
  <si>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</si>
  <si>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</si>
  <si>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</si>
  <si>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</si>
  <si>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</si>
  <si>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</si>
  <si>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</si>
  <si>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</si>
  <si>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</si>
  <si>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</si>
  <si>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</si>
  <si>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</si>
  <si>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</si>
  <si>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</si>
  <si>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</si>
  <si>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</si>
  <si>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</si>
  <si>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</si>
  <si>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</si>
  <si>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</si>
  <si>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</si>
  <si>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</si>
  <si>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</si>
  <si>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</si>
  <si>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</si>
  <si>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</si>
  <si>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</si>
  <si>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</si>
  <si>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</si>
  <si>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</si>
  <si>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</si>
  <si>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</si>
  <si>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</si>
  <si>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</si>
  <si>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</si>
  <si>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</si>
  <si>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</si>
  <si>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</si>
  <si>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</si>
  <si>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</si>
  <si>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</si>
  <si>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</si>
  <si>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</si>
  <si>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</si>
  <si>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</si>
  <si>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</si>
  <si>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</si>
  <si>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</si>
  <si>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</si>
  <si>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</si>
  <si>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</si>
  <si>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</si>
  <si>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</si>
  <si>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</si>
  <si>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</si>
  <si>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</si>
  <si>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</si>
  <si>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</si>
  <si>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</si>
  <si>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</si>
  <si>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</si>
  <si>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</si>
  <si>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</si>
  <si>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</si>
  <si>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</si>
  <si>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</si>
  <si>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</si>
  <si>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</si>
  <si>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</si>
  <si>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</si>
  <si>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</si>
  <si>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</si>
  <si>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</si>
  <si>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</si>
  <si>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</si>
  <si>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</si>
  <si>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</si>
  <si>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</si>
  <si>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</si>
  <si>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</si>
  <si>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</si>
  <si>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</si>
  <si>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</si>
  <si>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</si>
  <si>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</si>
  <si>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</si>
  <si>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</si>
  <si>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</si>
  <si>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</si>
  <si>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</si>
  <si>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</si>
  <si>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</si>
  <si>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</si>
  <si>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</si>
  <si>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</si>
  <si>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</si>
  <si>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</si>
  <si>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</si>
  <si>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</si>
  <si>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</si>
  <si>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</si>
  <si>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</si>
  <si>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</si>
  <si>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</si>
  <si>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</si>
  <si>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</si>
  <si>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</si>
  <si>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</si>
  <si>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</si>
  <si>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</si>
  <si>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</si>
  <si>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</si>
  <si>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</si>
  <si>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</si>
  <si>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</si>
  <si>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</si>
  <si>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</si>
  <si>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</si>
  <si>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</si>
  <si>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</si>
  <si>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</si>
  <si>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</si>
  <si>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</si>
  <si>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</si>
  <si>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</si>
  <si>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</si>
  <si>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</si>
  <si>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</si>
  <si>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</si>
  <si>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</si>
  <si>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</si>
  <si>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</si>
  <si>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</si>
  <si>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</si>
  <si>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</si>
  <si>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</si>
  <si>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</si>
  <si>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</si>
  <si>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</si>
  <si>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</si>
  <si>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</si>
  <si>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</si>
  <si>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</si>
  <si>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</si>
  <si>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</si>
  <si>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</si>
  <si>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</si>
  <si>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</si>
  <si>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</si>
  <si>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</si>
  <si>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</si>
  <si>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</si>
  <si>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</si>
  <si>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</si>
  <si>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</si>
  <si>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</si>
  <si>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</si>
  <si>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</si>
  <si>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</si>
  <si>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</si>
  <si>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</si>
  <si>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</si>
  <si>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</si>
  <si>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</si>
  <si>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</si>
  <si>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</si>
  <si>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</si>
  <si>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</si>
  <si>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</si>
  <si>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</si>
  <si>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</si>
  <si>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</si>
  <si>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</si>
  <si>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</si>
  <si>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</si>
  <si>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</si>
  <si>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</si>
  <si>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</si>
  <si>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</si>
  <si>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</si>
  <si>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</si>
  <si>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</si>
  <si>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</si>
  <si>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</si>
  <si>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</si>
  <si>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</si>
  <si>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</si>
  <si>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</si>
  <si>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</si>
  <si>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</si>
  <si>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</si>
  <si>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</si>
  <si>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</si>
  <si>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</si>
  <si>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</si>
  <si>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</si>
  <si>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</si>
  <si>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</si>
  <si>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</si>
  <si>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</si>
  <si>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</si>
  <si>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</si>
  <si>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</si>
  <si>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</si>
  <si>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</si>
  <si>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</si>
  <si>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</si>
  <si>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</si>
  <si>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</si>
  <si>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</si>
  <si>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</si>
  <si>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</si>
  <si>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</si>
  <si>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</si>
  <si>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</si>
  <si>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</si>
  <si>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</si>
  <si>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</si>
  <si>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</si>
  <si>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</si>
  <si>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</si>
  <si>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</si>
  <si>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</si>
  <si>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</si>
  <si>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</si>
  <si>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</si>
  <si>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</si>
  <si>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</si>
  <si>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</si>
  <si>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</si>
  <si>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</si>
  <si>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</si>
  <si>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</si>
  <si>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</si>
  <si>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</si>
  <si>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</si>
  <si>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</si>
  <si>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</si>
  <si>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</si>
  <si>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</si>
  <si>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</si>
  <si>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</si>
  <si>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</si>
  <si>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</si>
  <si>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</si>
  <si>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</si>
  <si>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</si>
  <si>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</si>
  <si>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</si>
  <si>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</si>
  <si>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</si>
  <si>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</si>
  <si>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</si>
  <si>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</si>
  <si>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</si>
  <si>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</si>
  <si>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</si>
  <si>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</si>
  <si>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</si>
  <si>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</si>
  <si>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</si>
  <si>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</si>
  <si>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</si>
  <si>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</si>
  <si>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</si>
  <si>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</si>
  <si>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</si>
  <si>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</si>
  <si>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</si>
  <si>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</si>
  <si>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</si>
  <si>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</si>
  <si>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</si>
  <si>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</si>
  <si>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</si>
  <si>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</si>
  <si>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</si>
  <si>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</si>
  <si>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</si>
  <si>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</si>
  <si>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</si>
  <si>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</si>
  <si>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</si>
  <si>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</si>
  <si>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</si>
  <si>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</si>
  <si>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</si>
  <si>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</si>
  <si>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</si>
  <si>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</si>
  <si>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</si>
  <si>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</si>
  <si>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</si>
  <si>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</si>
  <si>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</si>
  <si>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</si>
  <si>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</si>
  <si>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</si>
  <si>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</si>
  <si>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</si>
  <si>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</si>
  <si>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</si>
  <si>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</si>
  <si>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</si>
  <si>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</si>
  <si>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</si>
  <si>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</si>
  <si>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</si>
  <si>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</si>
  <si>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</si>
  <si>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</si>
  <si>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</si>
  <si>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</si>
  <si>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</si>
  <si>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</si>
  <si>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</si>
  <si>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</si>
  <si>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</si>
  <si>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</si>
  <si>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</si>
  <si>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</si>
  <si>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</si>
  <si>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</si>
  <si>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</si>
  <si>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</si>
  <si>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</si>
  <si>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</si>
  <si>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</si>
  <si>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</si>
  <si>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</si>
  <si>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</si>
  <si>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</si>
  <si>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</si>
  <si>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</si>
  <si>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</si>
  <si>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</si>
  <si>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</si>
  <si>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</si>
  <si>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</si>
  <si>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</si>
  <si>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</si>
  <si>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</si>
  <si>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</si>
  <si>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</si>
  <si>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</si>
  <si>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</si>
  <si>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</si>
  <si>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</si>
  <si>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</si>
  <si>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</si>
  <si>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</si>
  <si>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</si>
  <si>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</si>
  <si>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</si>
  <si>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</si>
  <si>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</si>
  <si>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</si>
  <si>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</si>
  <si>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</si>
  <si>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</si>
  <si>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</si>
  <si>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</si>
  <si>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</si>
  <si>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</si>
  <si>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</si>
  <si>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</si>
  <si>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</si>
  <si>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</si>
  <si>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</si>
  <si>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</si>
  <si>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</si>
  <si>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</si>
  <si>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</si>
  <si>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</si>
  <si>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</si>
  <si>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</si>
  <si>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</si>
  <si>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</si>
  <si>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</si>
  <si>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</si>
  <si>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</si>
  <si>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</si>
  <si>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</si>
  <si>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</si>
  <si>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</si>
  <si>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</si>
  <si>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</si>
  <si>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</si>
  <si>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</si>
  <si>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</si>
  <si>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</si>
  <si>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</si>
  <si>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</si>
  <si>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</si>
  <si>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</si>
  <si>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</si>
  <si>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</si>
  <si>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</si>
  <si>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</si>
  <si>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</si>
  <si>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</si>
  <si>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</si>
  <si>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</si>
  <si>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</si>
  <si>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</si>
  <si>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</si>
  <si>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</si>
  <si>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</si>
  <si>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</si>
  <si>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</si>
  <si>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</si>
  <si>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</si>
  <si>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</si>
  <si>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</si>
  <si>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</si>
  <si>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</si>
  <si>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</si>
  <si>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</si>
  <si>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</si>
  <si>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</si>
  <si>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</si>
  <si>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</si>
  <si>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</si>
  <si>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</si>
  <si>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</si>
  <si>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</si>
  <si>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</si>
  <si>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</si>
  <si>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</si>
  <si>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</si>
  <si>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</si>
  <si>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</si>
  <si>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</si>
  <si>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</si>
  <si>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</si>
  <si>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</si>
  <si>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</si>
  <si>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</si>
  <si>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</si>
  <si>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</si>
  <si>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</si>
  <si>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</si>
  <si>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</si>
  <si>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</si>
  <si>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</si>
  <si>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</si>
  <si>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</si>
  <si>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</si>
  <si>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</si>
  <si>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</si>
  <si>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</si>
  <si>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</si>
  <si>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</si>
  <si>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</si>
  <si>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</si>
  <si>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</si>
  <si>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</si>
  <si>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</si>
  <si>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</si>
  <si>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</si>
  <si>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</si>
  <si>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</si>
  <si>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</si>
  <si>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</si>
  <si>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</si>
  <si>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</si>
  <si>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</si>
  <si>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</si>
  <si>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</si>
  <si>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</si>
  <si>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</si>
  <si>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</si>
  <si>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</si>
  <si>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</si>
  <si>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</si>
  <si>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</si>
  <si>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</si>
  <si>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</si>
  <si>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</si>
  <si>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</si>
  <si>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</si>
  <si>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</si>
  <si>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</si>
  <si>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</si>
  <si>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</si>
  <si>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</si>
  <si>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</si>
  <si>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</si>
  <si>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</si>
  <si>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</si>
  <si>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</si>
  <si>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</si>
  <si>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</si>
  <si>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</si>
  <si>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</si>
  <si>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</si>
  <si>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</si>
  <si>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</si>
  <si>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</si>
  <si>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</si>
  <si>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</si>
  <si>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</si>
  <si>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</si>
  <si>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</si>
  <si>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</si>
  <si>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</si>
  <si>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</si>
  <si>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</si>
  <si>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</si>
  <si>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</si>
  <si>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</si>
  <si>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</si>
  <si>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</si>
  <si>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</si>
  <si>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</si>
  <si>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</si>
  <si>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</si>
  <si>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</si>
  <si>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</si>
  <si>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</si>
  <si>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</si>
  <si>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</si>
  <si>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</si>
  <si>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</si>
  <si>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</si>
  <si>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</si>
  <si>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</si>
  <si>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</si>
  <si>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</si>
  <si>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</si>
  <si>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</si>
  <si>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</si>
  <si>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</si>
  <si>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</si>
  <si>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</si>
  <si>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</si>
  <si>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</si>
  <si>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</si>
  <si>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</si>
  <si>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</si>
  <si>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</si>
  <si>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</si>
  <si>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</si>
  <si>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</si>
  <si>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</si>
  <si>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</si>
  <si>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</si>
  <si>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</si>
  <si>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</si>
  <si>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</si>
  <si>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</si>
  <si>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</si>
  <si>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</si>
  <si>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</si>
  <si>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</si>
  <si>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</si>
  <si>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</si>
  <si>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</si>
  <si>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</si>
  <si>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</si>
  <si>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</si>
  <si>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</si>
  <si>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</si>
  <si>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</si>
  <si>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</si>
  <si>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</si>
  <si>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</si>
  <si>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</si>
  <si>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</si>
  <si>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</si>
  <si>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</si>
  <si>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</si>
  <si>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</si>
  <si>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</si>
  <si>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</si>
  <si>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</si>
  <si>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</si>
  <si>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</si>
  <si>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</si>
  <si>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</si>
  <si>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</si>
  <si>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</si>
  <si>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</si>
  <si>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</si>
  <si>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</si>
  <si>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</si>
  <si>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</si>
  <si>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</si>
  <si>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</si>
  <si>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</si>
  <si>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</si>
  <si>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</si>
  <si>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</si>
  <si>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</si>
  <si>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</si>
  <si>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</si>
  <si>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</si>
  <si>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</si>
  <si>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</si>
  <si>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</si>
  <si>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</si>
  <si>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</si>
  <si>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</si>
  <si>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</si>
  <si>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</si>
  <si>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</si>
  <si>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</si>
  <si>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</si>
  <si>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</si>
  <si>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</si>
  <si>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</si>
  <si>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</si>
  <si>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</si>
  <si>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</si>
  <si>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</si>
  <si>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</si>
  <si>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</si>
  <si>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</si>
  <si>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</si>
  <si>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</si>
  <si>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</si>
  <si>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</si>
  <si>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</si>
  <si>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</si>
  <si>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</si>
  <si>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</si>
  <si>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</si>
  <si>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</si>
  <si>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</si>
  <si>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</si>
  <si>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</si>
  <si>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</si>
  <si>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</si>
  <si>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</si>
  <si>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</si>
  <si>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</si>
  <si>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</si>
  <si>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</si>
  <si>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</si>
  <si>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</si>
  <si>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</si>
  <si>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</si>
  <si>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</si>
  <si>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</si>
  <si>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</si>
  <si>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</si>
  <si>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</si>
  <si>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</si>
  <si>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</si>
  <si>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</si>
  <si>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</si>
  <si>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</si>
  <si>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</si>
  <si>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</si>
  <si>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</si>
  <si>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</si>
  <si>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</si>
  <si>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</si>
  <si>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</si>
  <si>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</si>
  <si>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</si>
  <si>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</si>
  <si>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</si>
  <si>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</si>
  <si>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</si>
  <si>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</si>
  <si>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</si>
  <si>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</si>
  <si>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</si>
  <si>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</si>
  <si>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</si>
  <si>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</si>
  <si>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</si>
  <si>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</si>
  <si>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</si>
  <si>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</si>
  <si>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</si>
  <si>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</si>
  <si>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</si>
  <si>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</si>
  <si>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</si>
  <si>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</si>
  <si>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</si>
  <si>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</si>
  <si>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</si>
  <si>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</si>
  <si>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</si>
  <si>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</si>
  <si>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</si>
  <si>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</si>
  <si>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</si>
  <si>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</si>
  <si>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</si>
  <si>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</si>
  <si>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</si>
  <si>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</si>
  <si>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</si>
  <si>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</si>
  <si>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</si>
  <si>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</si>
  <si>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</si>
  <si>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</si>
  <si>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</si>
  <si>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</si>
  <si>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</si>
  <si>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</si>
  <si>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</si>
  <si>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</si>
  <si>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</si>
  <si>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</si>
  <si>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</si>
  <si>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</si>
  <si>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</si>
  <si>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</si>
  <si>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</si>
  <si>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</si>
  <si>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</si>
  <si>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</si>
  <si>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</si>
  <si>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</si>
  <si>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</si>
  <si>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</si>
  <si>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</si>
  <si>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</si>
  <si>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</si>
  <si>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</si>
  <si>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</si>
  <si>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</si>
  <si>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</si>
  <si>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</si>
  <si>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</si>
  <si>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</si>
  <si>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</si>
  <si>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</si>
  <si>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</si>
  <si>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</si>
  <si>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</si>
  <si>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</si>
  <si>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</si>
  <si>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</si>
  <si>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</si>
  <si>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</si>
  <si>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</si>
  <si>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</si>
  <si>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</si>
  <si>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</si>
  <si>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</si>
  <si>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</si>
  <si>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</si>
  <si>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</si>
  <si>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</si>
  <si>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</si>
  <si>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</si>
  <si>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</si>
  <si>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</si>
  <si>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</si>
  <si>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</si>
  <si>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</si>
  <si>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</si>
  <si>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</si>
  <si>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</si>
  <si>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</si>
  <si>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</si>
  <si>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</si>
  <si>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</si>
  <si>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</si>
  <si>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</si>
  <si>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</si>
  <si>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</si>
  <si>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</si>
  <si>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</si>
  <si>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</si>
  <si>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</si>
  <si>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</si>
  <si>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</si>
  <si>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</si>
  <si>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</si>
  <si>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</si>
  <si>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</si>
  <si>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</si>
  <si>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</si>
  <si>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</si>
  <si>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</si>
  <si>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</si>
  <si>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</si>
  <si>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</si>
  <si>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</si>
  <si>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</si>
  <si>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</si>
  <si>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</si>
  <si>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</si>
  <si>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</si>
  <si>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</si>
  <si>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</si>
  <si>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</si>
  <si>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</si>
  <si>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</si>
  <si>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</si>
  <si>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</si>
  <si>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</si>
  <si>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</si>
  <si>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</si>
  <si>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</si>
  <si>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</si>
  <si>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</si>
  <si>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</si>
  <si>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</si>
  <si>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</si>
  <si>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</si>
  <si>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</si>
  <si>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</si>
  <si>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</si>
  <si>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</si>
  <si>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</si>
  <si>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</si>
  <si>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</si>
  <si>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</si>
  <si>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</si>
  <si>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</si>
  <si>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</si>
  <si>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</si>
  <si>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</si>
  <si>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</si>
  <si>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</si>
  <si>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</si>
  <si>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</si>
  <si>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</si>
  <si>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</si>
  <si>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</si>
  <si>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</si>
  <si>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</si>
  <si>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</si>
  <si>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</si>
  <si>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</si>
  <si>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</si>
  <si>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</si>
  <si>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</si>
  <si>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</si>
  <si>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</si>
  <si>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</si>
  <si>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</si>
  <si>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</si>
  <si>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</si>
  <si>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</si>
  <si>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</si>
  <si>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</si>
  <si>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</si>
  <si>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</si>
  <si>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</si>
  <si>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</si>
  <si>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</si>
  <si>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</si>
  <si>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</si>
  <si>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</si>
  <si>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</si>
  <si>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</si>
  <si>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</si>
  <si>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</si>
  <si>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</si>
  <si>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</si>
  <si>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</si>
  <si>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</si>
  <si>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</si>
  <si>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</si>
  <si>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</si>
  <si>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</si>
  <si>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</si>
  <si>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</si>
  <si>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</si>
  <si>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</si>
  <si>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</si>
  <si>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</si>
  <si>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</si>
  <si>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</si>
  <si>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</si>
  <si>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</si>
  <si>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</si>
  <si>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</si>
  <si>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</si>
  <si>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</si>
  <si>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</si>
  <si>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</si>
  <si>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</si>
  <si>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</si>
  <si>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</si>
  <si>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</si>
  <si>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</si>
  <si>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</si>
  <si>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</si>
  <si>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</si>
  <si>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</si>
  <si>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</si>
  <si>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</si>
  <si>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</si>
  <si>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</si>
  <si>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</si>
  <si>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</si>
  <si>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</si>
  <si>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</si>
  <si>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</si>
  <si>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</si>
  <si>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</si>
  <si>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</si>
  <si>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</si>
  <si>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</si>
  <si>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</si>
  <si>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</si>
  <si>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</si>
  <si>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</si>
  <si>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</si>
  <si>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</si>
  <si>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</si>
  <si>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</si>
  <si>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</si>
  <si>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</si>
  <si>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</si>
  <si>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</si>
  <si>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</si>
  <si>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</si>
  <si>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</si>
  <si>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</si>
  <si>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</si>
  <si>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</si>
  <si>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</si>
  <si>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</si>
  <si>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</si>
  <si>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</si>
  <si>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</si>
  <si>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</si>
  <si>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</si>
  <si>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</si>
  <si>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</si>
  <si>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</si>
  <si>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</si>
  <si>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</si>
  <si>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</si>
  <si>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</si>
  <si>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</si>
  <si>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</si>
  <si>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</si>
  <si>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</si>
  <si>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</si>
  <si>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</si>
  <si>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</si>
  <si>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</si>
  <si>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</si>
  <si>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</si>
  <si>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</si>
  <si>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</si>
  <si>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</si>
  <si>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</si>
  <si>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</si>
  <si>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</si>
  <si>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</si>
  <si>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</si>
  <si>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</si>
  <si>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</si>
  <si>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</si>
  <si>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</si>
  <si>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</si>
  <si>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</si>
  <si>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</si>
  <si>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</si>
  <si>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</si>
  <si>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</si>
  <si>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</si>
  <si>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</si>
  <si>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</si>
  <si>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</si>
  <si>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</si>
  <si>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</si>
  <si>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</si>
  <si>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</si>
  <si>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</si>
  <si>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</si>
  <si>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</si>
  <si>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</si>
  <si>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</si>
  <si>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</si>
  <si>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</si>
  <si>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</si>
  <si>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</si>
  <si>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</si>
  <si>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</si>
  <si>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</si>
  <si>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</si>
  <si>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</si>
  <si>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</si>
  <si>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</si>
  <si>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</si>
  <si>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</si>
  <si>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</si>
  <si>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</si>
  <si>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</si>
  <si>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</si>
  <si>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</si>
  <si>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</si>
  <si>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</si>
  <si>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</si>
  <si>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</si>
  <si>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</si>
  <si>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</si>
  <si>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</si>
  <si>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</si>
  <si>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</si>
  <si>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</si>
  <si>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</si>
  <si>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</si>
  <si>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</si>
  <si>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</si>
  <si>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</si>
  <si>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</si>
  <si>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</si>
  <si>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</si>
  <si>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</si>
  <si>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</si>
  <si>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</si>
  <si>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</si>
  <si>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</si>
  <si>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</si>
  <si>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</si>
  <si>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</si>
  <si>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</si>
  <si>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</si>
  <si>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</si>
  <si>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</si>
  <si>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</si>
  <si>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</si>
  <si>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</si>
  <si>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</si>
  <si>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</si>
  <si>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</si>
  <si>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</si>
  <si>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</si>
  <si>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</si>
  <si>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</si>
  <si>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</si>
  <si>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</si>
  <si>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</si>
  <si>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</si>
  <si>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</si>
  <si>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</si>
  <si>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</si>
  <si>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</si>
  <si>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</si>
  <si>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</si>
  <si>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</si>
  <si>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</si>
  <si>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</si>
  <si>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</si>
  <si>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</si>
  <si>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</si>
  <si>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</si>
  <si>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</si>
  <si>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</si>
  <si>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</si>
  <si>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</si>
  <si>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</si>
  <si>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</si>
  <si>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</si>
  <si>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</si>
  <si>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</si>
  <si>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</si>
  <si>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</si>
  <si>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</si>
  <si>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</si>
  <si>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</si>
  <si>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</si>
  <si>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</si>
  <si>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</si>
  <si>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</si>
  <si>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</si>
  <si>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</si>
  <si>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</si>
  <si>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</si>
  <si>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</si>
  <si>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</si>
  <si>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</si>
  <si>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</si>
  <si>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</si>
  <si>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</si>
  <si>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</si>
  <si>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</si>
  <si>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</si>
  <si>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</si>
  <si>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</si>
  <si>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</si>
  <si>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</si>
  <si>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</si>
  <si>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</si>
  <si>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</si>
  <si>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</si>
  <si>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</si>
  <si>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</si>
  <si>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</si>
  <si>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</si>
  <si>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</si>
  <si>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</si>
  <si>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</si>
  <si>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</si>
  <si>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</si>
  <si>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</si>
  <si>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</si>
  <si>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</si>
  <si>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</si>
  <si>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</si>
  <si>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</si>
  <si>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</si>
  <si>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</si>
  <si>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</si>
  <si>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</si>
  <si>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</si>
  <si>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</si>
  <si>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</si>
  <si>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</si>
  <si>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</si>
  <si>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</si>
  <si>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</si>
  <si>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</si>
  <si>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</si>
  <si>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</si>
  <si>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</si>
  <si>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</si>
  <si>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</si>
  <si>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</si>
  <si>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</si>
  <si>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</si>
  <si>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</si>
  <si>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</si>
  <si>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</si>
  <si>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</si>
  <si>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</si>
  <si>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</si>
  <si>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</si>
  <si>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</si>
  <si>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</si>
  <si>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</si>
  <si>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</si>
  <si>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</si>
  <si>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</si>
  <si>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</si>
  <si>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</si>
  <si>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</si>
  <si>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</si>
  <si>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</si>
  <si>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</si>
  <si>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</si>
  <si>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</si>
  <si>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</si>
  <si>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</si>
  <si>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</si>
  <si>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</si>
  <si>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</si>
  <si>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</si>
  <si>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</si>
  <si>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</si>
  <si>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</si>
  <si>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</si>
  <si>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</si>
  <si>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</si>
  <si>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</si>
  <si>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</si>
  <si>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</si>
  <si>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</si>
  <si>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</si>
  <si>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</si>
  <si>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</si>
  <si>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</si>
  <si>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</si>
  <si>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</si>
  <si>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</si>
  <si>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</si>
  <si>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</si>
  <si>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</si>
  <si>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</si>
  <si>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</si>
  <si>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</si>
  <si>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</si>
  <si>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</si>
  <si>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</si>
  <si>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</si>
  <si>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</si>
  <si>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</si>
  <si>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</si>
  <si>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</si>
  <si>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</si>
  <si>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</si>
  <si>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</si>
  <si>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</si>
  <si>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</si>
  <si>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</si>
  <si>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</si>
  <si>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</si>
  <si>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</si>
  <si>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</si>
  <si>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</si>
  <si>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</si>
  <si>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</si>
  <si>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</si>
  <si>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</si>
  <si>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</si>
  <si>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</si>
  <si>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</si>
  <si>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</si>
  <si>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</si>
  <si>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</si>
  <si>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</si>
  <si>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</si>
  <si>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</si>
  <si>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</si>
  <si>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</si>
  <si>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</si>
  <si>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</si>
  <si>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</si>
  <si>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</si>
  <si>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</si>
  <si>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</si>
  <si>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</si>
  <si>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</si>
  <si>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</si>
  <si>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</si>
  <si>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</si>
  <si>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</si>
  <si>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</si>
  <si>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</si>
  <si>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</si>
  <si>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</si>
  <si>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</si>
  <si>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</si>
  <si>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</si>
  <si>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</si>
  <si>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</si>
  <si>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</si>
  <si>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</si>
  <si>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</si>
  <si>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</si>
  <si>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</si>
  <si>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</si>
  <si>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</si>
  <si>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</si>
  <si>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</si>
  <si>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</si>
  <si>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</si>
  <si>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</si>
  <si>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</si>
  <si>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</si>
  <si>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</si>
  <si>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</si>
  <si>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</si>
  <si>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</si>
  <si>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</si>
  <si>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</si>
  <si>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</si>
  <si>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</si>
  <si>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</si>
  <si>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</si>
  <si>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</si>
  <si>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</si>
  <si>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</si>
  <si>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</si>
  <si>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</si>
  <si>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</si>
  <si>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</si>
  <si>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</si>
  <si>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</si>
  <si>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</si>
  <si>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</si>
  <si>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</si>
  <si>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</si>
  <si>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</si>
  <si>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</si>
  <si>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</si>
  <si>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</si>
  <si>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</si>
  <si>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</si>
  <si>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</si>
  <si>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</si>
  <si>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</si>
  <si>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</si>
  <si>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</si>
  <si>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</si>
  <si>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</si>
  <si>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</si>
  <si>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</si>
  <si>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</si>
  <si>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</si>
  <si>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</si>
  <si>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</si>
  <si>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</si>
  <si>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</si>
  <si>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</si>
  <si>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</si>
  <si>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</si>
  <si>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</si>
  <si>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</si>
  <si>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</si>
  <si>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</si>
  <si>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</si>
  <si>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</si>
  <si>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</si>
  <si>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</si>
  <si>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</si>
  <si>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</si>
  <si>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</si>
  <si>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</si>
  <si>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</si>
  <si>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</si>
  <si>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</si>
  <si>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</si>
  <si>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</si>
  <si>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</si>
  <si>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</si>
  <si>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</si>
  <si>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</si>
  <si>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</si>
  <si>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</si>
  <si>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</si>
  <si>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</si>
  <si>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</si>
  <si>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</si>
  <si>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</si>
  <si>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</si>
  <si>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</si>
  <si>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</si>
  <si>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</si>
  <si>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</si>
  <si>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</si>
  <si>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</si>
  <si>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</si>
  <si>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</si>
  <si>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</si>
  <si>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</si>
  <si>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</si>
  <si>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</si>
  <si>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</si>
  <si>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</si>
  <si>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</si>
  <si>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</si>
  <si>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</si>
  <si>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</si>
  <si>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</si>
  <si>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</si>
  <si>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</si>
  <si>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</si>
  <si>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</si>
  <si>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</si>
  <si>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</si>
  <si>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</si>
  <si>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</si>
  <si>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</si>
  <si>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</si>
  <si>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</si>
  <si>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</si>
  <si>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</si>
  <si>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</si>
  <si>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</si>
  <si>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</si>
  <si>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</si>
  <si>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</si>
  <si>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</si>
  <si>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</si>
  <si>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</si>
  <si>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</si>
  <si>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</si>
  <si>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</si>
  <si>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</si>
  <si>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</si>
  <si>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</si>
  <si>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</si>
  <si>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</si>
  <si>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</si>
  <si>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</si>
  <si>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</si>
  <si>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</si>
  <si>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</si>
  <si>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</si>
  <si>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</si>
  <si>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</si>
  <si>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</si>
  <si>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</si>
  <si>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</si>
  <si>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</si>
  <si>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</si>
  <si>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</si>
  <si>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</si>
  <si>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</si>
  <si>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</si>
  <si>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</si>
  <si>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</si>
  <si>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</si>
  <si>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</si>
  <si>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</si>
  <si>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</si>
  <si>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</si>
  <si>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</si>
  <si>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</si>
  <si>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</si>
  <si>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</si>
  <si>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</si>
  <si>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</si>
  <si>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</si>
  <si>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</si>
  <si>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</si>
  <si>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</si>
  <si>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</si>
  <si>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</si>
  <si>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</si>
  <si>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</si>
  <si>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</si>
  <si>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</si>
  <si>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</si>
  <si>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</si>
  <si>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</si>
  <si>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</si>
  <si>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</si>
  <si>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</si>
  <si>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</si>
  <si>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</si>
  <si>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</si>
  <si>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</si>
  <si>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</si>
  <si>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</si>
  <si>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</si>
  <si>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</si>
  <si>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</si>
  <si>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</si>
  <si>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</si>
  <si>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</si>
  <si>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</si>
  <si>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</si>
  <si>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</si>
  <si>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</si>
  <si>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</si>
  <si>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</si>
  <si>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</si>
  <si>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</si>
  <si>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</si>
  <si>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</si>
  <si>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</si>
  <si>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</si>
  <si>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</si>
  <si>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</si>
  <si>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</si>
  <si>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</si>
  <si>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</si>
  <si>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</si>
  <si>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</si>
  <si>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</si>
  <si>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</si>
  <si>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</si>
  <si>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</si>
  <si>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</si>
  <si>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</si>
  <si>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</si>
  <si>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</si>
  <si>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</si>
  <si>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</si>
  <si>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</si>
  <si>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</si>
  <si>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</si>
  <si>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</si>
  <si>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</si>
  <si>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</si>
  <si>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</si>
  <si>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</si>
  <si>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</si>
  <si>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</si>
  <si>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</si>
  <si>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</si>
  <si>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</si>
  <si>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</si>
  <si>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</si>
  <si>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</si>
  <si>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</si>
  <si>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</si>
  <si>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</si>
  <si>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</si>
  <si>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</si>
  <si>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</si>
  <si>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</si>
  <si>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</si>
  <si>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</si>
  <si>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</si>
  <si>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</si>
  <si>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</si>
  <si>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</si>
  <si>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</si>
  <si>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</si>
  <si>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</si>
  <si>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</si>
  <si>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</si>
  <si>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</si>
  <si>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</si>
  <si>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</si>
  <si>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</si>
  <si>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</si>
  <si>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</si>
  <si>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</si>
  <si>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</si>
  <si>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</si>
  <si>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</si>
  <si>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</si>
  <si>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</si>
  <si>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</si>
  <si>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</si>
  <si>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</si>
  <si>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</si>
  <si>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</si>
  <si>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</si>
  <si>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</si>
  <si>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</si>
  <si>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</si>
  <si>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</si>
  <si>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</si>
  <si>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</si>
  <si>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</si>
  <si>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</si>
  <si>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</si>
  <si>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</si>
  <si>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</si>
  <si>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</si>
  <si>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</si>
  <si>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</si>
  <si>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</si>
  <si>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</si>
  <si>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</si>
  <si>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</si>
  <si>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</si>
  <si>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</si>
  <si>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</si>
  <si>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</si>
  <si>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</si>
  <si>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</si>
  <si>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</si>
  <si>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</si>
  <si>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</si>
  <si>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</si>
  <si>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</si>
  <si>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</si>
  <si>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</si>
  <si>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</si>
  <si>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</si>
  <si>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</si>
  <si>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</si>
  <si>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</si>
  <si>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</si>
  <si>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</si>
  <si>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</si>
  <si>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</si>
  <si>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</si>
  <si>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</si>
  <si>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</si>
  <si>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</si>
  <si>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</si>
  <si>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</si>
  <si>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</si>
  <si>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</si>
  <si>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</si>
  <si>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</si>
  <si>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</si>
  <si>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</si>
  <si>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</si>
  <si>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</si>
  <si>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</si>
  <si>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</si>
  <si>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</si>
  <si>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</si>
  <si>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</si>
  <si>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</si>
  <si>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</si>
  <si>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</si>
  <si>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</si>
  <si>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</si>
  <si>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</si>
  <si>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</si>
  <si>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</si>
  <si>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</si>
  <si>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</si>
  <si>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</si>
  <si>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</si>
  <si>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</si>
  <si>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</si>
  <si>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</si>
  <si>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</si>
  <si>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</si>
  <si>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</si>
  <si>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</si>
  <si>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</si>
  <si>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</si>
  <si>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</si>
  <si>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</si>
  <si>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</si>
  <si>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</si>
  <si>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</si>
  <si>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</si>
  <si>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</si>
  <si>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</si>
  <si>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</si>
  <si>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</si>
  <si>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</si>
  <si>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</si>
  <si>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</si>
  <si>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</si>
  <si>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</si>
  <si>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</si>
  <si>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</si>
  <si>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</si>
  <si>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</si>
  <si>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</si>
  <si>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</si>
  <si>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</si>
  <si>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</si>
  <si>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</si>
  <si>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</si>
  <si>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</si>
  <si>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</si>
  <si>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</si>
  <si>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</si>
  <si>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</si>
  <si>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</si>
  <si>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</si>
  <si>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</si>
  <si>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</si>
  <si>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</si>
  <si>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</si>
  <si>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</si>
  <si>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</si>
  <si>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</si>
  <si>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</si>
  <si>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</si>
  <si>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</si>
  <si>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</si>
  <si>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</si>
  <si>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</si>
  <si>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</si>
  <si>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</si>
  <si>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</si>
  <si>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</si>
  <si>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</si>
  <si>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</si>
  <si>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</si>
  <si>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</si>
  <si>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</si>
  <si>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</si>
  <si>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</si>
  <si>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</si>
  <si>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</si>
  <si>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</si>
  <si>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</si>
  <si>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</si>
  <si>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</si>
  <si>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</si>
  <si>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</si>
  <si>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</si>
  <si>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</si>
  <si>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</si>
  <si>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</si>
  <si>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</si>
  <si>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</si>
  <si>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</si>
  <si>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</si>
  <si>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</si>
  <si>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</si>
  <si>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</si>
  <si>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</si>
  <si>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</si>
  <si>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</si>
  <si>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</si>
  <si>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</si>
  <si>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</si>
  <si>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</si>
  <si>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</si>
  <si>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</si>
  <si>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</si>
  <si>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</si>
  <si>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</si>
  <si>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</si>
  <si>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</si>
  <si>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</si>
  <si>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</si>
  <si>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</si>
  <si>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</si>
  <si>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</si>
  <si>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</si>
  <si>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</si>
  <si>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</si>
  <si>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</si>
  <si>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</si>
  <si>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</si>
  <si>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</si>
  <si>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</si>
  <si>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</si>
  <si>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</si>
  <si>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</si>
  <si>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</si>
  <si>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</si>
  <si>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</si>
  <si>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</si>
  <si>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</si>
  <si>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</si>
  <si>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</si>
  <si>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</si>
  <si>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</si>
  <si>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</si>
  <si>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</si>
  <si>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</si>
  <si>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</si>
  <si>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</si>
  <si>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</si>
  <si>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</si>
  <si>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</si>
  <si>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</si>
  <si>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</si>
  <si>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</si>
  <si>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</si>
  <si>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</si>
  <si>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</si>
  <si>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</si>
  <si>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</si>
  <si>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</si>
  <si>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</si>
  <si>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</si>
  <si>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</si>
  <si>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</si>
  <si>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</si>
  <si>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</si>
  <si>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</si>
  <si>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</si>
  <si>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</si>
  <si>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</si>
  <si>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</si>
  <si>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</si>
  <si>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</si>
  <si>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</si>
  <si>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</si>
  <si>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</si>
  <si>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</si>
  <si>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</si>
  <si>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</si>
  <si>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</si>
  <si>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</si>
  <si>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</si>
  <si>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</si>
  <si>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</si>
  <si>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</si>
  <si>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</si>
  <si>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</si>
  <si>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</si>
  <si>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</si>
  <si>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</si>
  <si>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</si>
  <si>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</si>
  <si>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</si>
  <si>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</si>
  <si>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</si>
  <si>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</si>
  <si>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</si>
  <si>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</si>
  <si>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</si>
  <si>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</si>
  <si>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</si>
  <si>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</si>
  <si>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</si>
  <si>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</si>
  <si>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</si>
  <si>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</si>
  <si>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</si>
  <si>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</si>
  <si>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</si>
  <si>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</si>
  <si>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</si>
  <si>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</si>
  <si>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</si>
  <si>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</si>
  <si>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</si>
  <si>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</si>
  <si>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</si>
  <si>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</si>
  <si>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</si>
  <si>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</si>
  <si>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</si>
  <si>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</si>
  <si>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</si>
  <si>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</si>
  <si>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</si>
  <si>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</si>
  <si>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</si>
  <si>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</si>
  <si>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</si>
  <si>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</si>
  <si>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</si>
  <si>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</si>
  <si>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</si>
  <si>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</si>
  <si>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</si>
  <si>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</si>
  <si>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</si>
  <si>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</si>
  <si>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</si>
  <si>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</si>
  <si>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</si>
  <si>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</si>
  <si>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</si>
  <si>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</si>
  <si>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</si>
  <si>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</si>
  <si>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</si>
  <si>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</si>
  <si>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</si>
  <si>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</si>
  <si>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</si>
  <si>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</si>
  <si>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</si>
  <si>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</si>
  <si>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</si>
  <si>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</si>
  <si>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</si>
  <si>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</si>
  <si>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</si>
  <si>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</si>
  <si>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</si>
  <si>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</si>
  <si>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</si>
  <si>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</si>
  <si>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</si>
  <si>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</si>
  <si>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</si>
  <si>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</si>
  <si>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</si>
  <si>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</si>
  <si>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</si>
  <si>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</si>
  <si>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</si>
  <si>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</si>
  <si>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</si>
  <si>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</si>
  <si>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</si>
  <si>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</si>
  <si>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</si>
  <si>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</si>
  <si>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</si>
  <si>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</si>
  <si>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</si>
  <si>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</si>
  <si>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</si>
  <si>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</si>
  <si>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</si>
  <si>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</si>
  <si>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</si>
  <si>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</si>
  <si>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</si>
  <si>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</si>
  <si>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</si>
  <si>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</si>
  <si>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</si>
  <si>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</si>
  <si>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</si>
  <si>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</si>
  <si>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</si>
  <si>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</si>
  <si>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</si>
  <si>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</si>
  <si>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</si>
  <si>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</si>
  <si>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</si>
  <si>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</si>
  <si>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</si>
  <si>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</si>
  <si>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</si>
  <si>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</si>
  <si>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</si>
  <si>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</si>
  <si>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</si>
  <si>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</si>
  <si>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</si>
  <si>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</si>
  <si>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</si>
  <si>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</si>
  <si>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</si>
  <si>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</si>
  <si>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</si>
  <si>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</si>
  <si>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</si>
  <si>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</si>
  <si>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</si>
  <si>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</si>
  <si>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</si>
  <si>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</si>
  <si>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</si>
  <si>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</si>
  <si>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</si>
  <si>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</si>
  <si>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</si>
  <si>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</si>
  <si>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</si>
  <si>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</si>
  <si>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</si>
  <si>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</si>
  <si>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</si>
  <si>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</si>
  <si>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</si>
  <si>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</si>
  <si>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</si>
  <si>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</si>
  <si>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</si>
  <si>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</si>
  <si>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</si>
  <si>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</si>
  <si>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</si>
  <si>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</si>
  <si>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</si>
  <si>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</si>
  <si>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</si>
  <si>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</si>
  <si>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</si>
  <si>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</si>
  <si>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</si>
  <si>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</si>
  <si>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</si>
  <si>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</si>
  <si>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</si>
  <si>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</si>
  <si>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</si>
  <si>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</si>
  <si>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</si>
  <si>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</si>
  <si>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</si>
  <si>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</si>
  <si>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</si>
  <si>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</si>
  <si>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</si>
  <si>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</si>
  <si>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</si>
  <si>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</si>
  <si>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</si>
  <si>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</si>
  <si>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</si>
  <si>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</si>
  <si>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</si>
  <si>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</si>
  <si>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</si>
  <si>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</si>
  <si>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</si>
  <si>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</si>
  <si>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</si>
  <si>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</si>
  <si>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</si>
  <si>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</si>
  <si>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</si>
  <si>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</si>
  <si>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</si>
  <si>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</si>
  <si>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</si>
  <si>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</si>
  <si>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</si>
  <si>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</si>
  <si>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</si>
  <si>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</si>
  <si>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</si>
  <si>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</si>
  <si>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</si>
  <si>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</si>
  <si>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</si>
  <si>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</si>
  <si>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</si>
  <si>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</si>
  <si>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</si>
  <si>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</si>
  <si>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</si>
  <si>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</si>
  <si>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</si>
  <si>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</si>
  <si>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</si>
  <si>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</si>
  <si>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</si>
  <si>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</si>
  <si>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</si>
  <si>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</si>
  <si>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</si>
  <si>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</si>
  <si>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</si>
  <si>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</si>
  <si>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</si>
  <si>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</si>
  <si>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</si>
  <si>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</si>
  <si>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</si>
  <si>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</si>
  <si>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</si>
  <si>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</si>
  <si>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</si>
  <si>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</si>
  <si>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</si>
  <si>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</si>
  <si>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</si>
  <si>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</si>
  <si>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</si>
  <si>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</si>
  <si>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</si>
  <si>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</si>
  <si>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</si>
  <si>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</si>
  <si>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</si>
  <si>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</si>
  <si>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</si>
  <si>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</si>
  <si>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</si>
  <si>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</si>
  <si>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</si>
  <si>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</si>
  <si>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</si>
  <si>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</si>
  <si>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</si>
  <si>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</si>
  <si>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</si>
  <si>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</si>
  <si>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</si>
  <si>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</si>
  <si>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</si>
  <si>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</si>
  <si>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</si>
  <si>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</si>
  <si>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</si>
  <si>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</si>
  <si>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</si>
  <si>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</si>
  <si>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</si>
  <si>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</si>
  <si>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</si>
  <si>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</si>
  <si>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</si>
  <si>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</si>
  <si>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</si>
  <si>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</si>
  <si>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</si>
  <si>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</si>
  <si>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</si>
  <si>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</si>
  <si>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</si>
  <si>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</si>
  <si>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</si>
  <si>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</si>
  <si>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</si>
  <si>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</si>
  <si>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</si>
  <si>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</si>
  <si>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</si>
  <si>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</si>
  <si>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</si>
  <si>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</si>
  <si>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</si>
  <si>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</si>
  <si>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</si>
  <si>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</si>
  <si>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</si>
  <si>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</si>
  <si>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</si>
  <si>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</si>
  <si>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</si>
  <si>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</si>
  <si>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</si>
  <si>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</si>
  <si>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</si>
  <si>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</si>
  <si>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</si>
  <si>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</si>
  <si>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</si>
  <si>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</si>
  <si>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</si>
  <si>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</si>
  <si>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</si>
  <si>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</si>
  <si>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</si>
  <si>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</si>
  <si>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</si>
  <si>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</si>
  <si>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</si>
  <si>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</si>
  <si>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</si>
  <si>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</si>
  <si>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</si>
  <si>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</si>
  <si>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</si>
  <si>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</si>
  <si>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</si>
  <si>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</si>
  <si>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</si>
  <si>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</si>
  <si>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</si>
  <si>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</si>
  <si>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</si>
  <si>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</si>
  <si>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</si>
  <si>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</si>
  <si>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</si>
  <si>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</si>
  <si>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</si>
  <si>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</si>
  <si>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</si>
  <si>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</si>
  <si>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</si>
  <si>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</si>
  <si>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</si>
  <si>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</si>
  <si>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</si>
  <si>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</si>
  <si>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</si>
  <si>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</si>
  <si>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</si>
  <si>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</si>
  <si>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</si>
  <si>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</si>
  <si>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</si>
  <si>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</si>
  <si>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</si>
  <si>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</si>
  <si>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</si>
  <si>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</si>
  <si>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</si>
  <si>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</si>
  <si>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</si>
  <si>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</si>
  <si>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</si>
  <si>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</si>
  <si>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</si>
  <si>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</si>
  <si>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</si>
  <si>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</si>
  <si>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</si>
  <si>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</si>
  <si>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</si>
  <si>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</si>
  <si>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</si>
  <si>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</si>
  <si>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</si>
  <si>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</si>
  <si>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</si>
  <si>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</si>
  <si>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</si>
  <si>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</si>
  <si>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</si>
  <si>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</si>
  <si>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</si>
  <si>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</si>
  <si>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</si>
  <si>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</si>
  <si>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</si>
  <si>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</si>
  <si>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</si>
  <si>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</si>
  <si>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</si>
  <si>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</si>
  <si>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</si>
  <si>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</si>
  <si>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</si>
  <si>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</si>
  <si>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</si>
  <si>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</si>
  <si>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</si>
  <si>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</si>
  <si>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</si>
  <si>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</si>
  <si>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</si>
  <si>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</si>
  <si>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</si>
  <si>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</si>
  <si>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</si>
  <si>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</si>
  <si>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</si>
  <si>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</si>
  <si>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</si>
  <si>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</si>
  <si>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</si>
  <si>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</si>
  <si>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</si>
  <si>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</si>
  <si>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</si>
  <si>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</si>
  <si>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</si>
  <si>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</si>
  <si>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</si>
  <si>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</si>
  <si>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</si>
  <si>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</si>
  <si>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</si>
  <si>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</si>
  <si>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</si>
  <si>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</si>
  <si>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</si>
  <si>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</si>
  <si>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</si>
  <si>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</si>
  <si>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</si>
  <si>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</si>
  <si>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</si>
  <si>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</si>
  <si>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</si>
  <si>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</si>
  <si>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</si>
  <si>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</si>
  <si>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</si>
  <si>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</si>
  <si>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</si>
  <si>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</si>
  <si>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</si>
  <si>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</si>
  <si>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</si>
  <si>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</si>
  <si>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</si>
  <si>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</si>
  <si>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</si>
  <si>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</si>
  <si>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</si>
  <si>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</si>
  <si>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</si>
  <si>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</si>
  <si>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</si>
  <si>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</si>
  <si>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</si>
  <si>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</si>
  <si>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</si>
  <si>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</si>
  <si>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</si>
  <si>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</si>
  <si>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</si>
  <si>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</si>
  <si>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</si>
  <si>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</si>
  <si>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</si>
  <si>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</si>
  <si>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</si>
  <si>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</si>
  <si>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</si>
  <si>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</si>
  <si>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</si>
  <si>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</si>
  <si>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</si>
  <si>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</si>
  <si>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</si>
  <si>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</si>
  <si>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</si>
  <si>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</si>
  <si>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</si>
  <si>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</si>
  <si>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</si>
  <si>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</si>
  <si>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</si>
  <si>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</si>
  <si>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</si>
  <si>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</si>
  <si>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</si>
  <si>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</si>
  <si>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</si>
  <si>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</si>
  <si>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</si>
  <si>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</si>
  <si>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</si>
  <si>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</si>
  <si>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</si>
  <si>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</si>
  <si>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</si>
  <si>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</si>
  <si>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</si>
  <si>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</si>
  <si>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</si>
  <si>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</si>
  <si>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</si>
  <si>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</si>
  <si>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</si>
  <si>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</si>
  <si>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</si>
  <si>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</si>
  <si>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</si>
  <si>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</si>
  <si>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</si>
  <si>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</si>
  <si>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</si>
  <si>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</si>
  <si>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</si>
  <si>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</si>
  <si>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</si>
  <si>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</si>
  <si>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</si>
  <si>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</si>
  <si>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</si>
  <si>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</si>
  <si>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</si>
  <si>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</si>
  <si>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</si>
  <si>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</si>
  <si>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</si>
  <si>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</si>
  <si>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</si>
  <si>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</si>
  <si>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</si>
  <si>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</si>
  <si>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</si>
  <si>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</si>
  <si>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</si>
  <si>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</si>
  <si>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</si>
  <si>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</si>
  <si>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</si>
  <si>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</si>
  <si>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</si>
  <si>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</si>
  <si>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</si>
  <si>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</si>
  <si>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</si>
  <si>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</si>
  <si>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</si>
  <si>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</si>
  <si>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</si>
  <si>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</si>
  <si>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</si>
  <si>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</si>
  <si>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</si>
  <si>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</si>
  <si>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</si>
  <si>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</si>
  <si>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</si>
  <si>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</si>
  <si>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</si>
  <si>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</si>
  <si>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</si>
  <si>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</si>
  <si>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</si>
  <si>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</si>
  <si>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</si>
  <si>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</si>
  <si>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</si>
  <si>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</si>
  <si>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</si>
  <si>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</si>
  <si>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</si>
  <si>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</si>
  <si>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</si>
  <si>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</si>
  <si>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</si>
  <si>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</si>
  <si>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</si>
  <si>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</si>
  <si>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</si>
  <si>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</si>
  <si>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</si>
  <si>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</si>
  <si>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</si>
  <si>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</si>
  <si>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</si>
  <si>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</si>
  <si>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</si>
  <si>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</si>
  <si>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</si>
  <si>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</si>
  <si>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</si>
  <si>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</si>
  <si>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</si>
  <si>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</si>
  <si>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</si>
  <si>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</si>
  <si>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</si>
  <si>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</si>
  <si>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</si>
  <si>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</si>
  <si>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</si>
  <si>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</si>
  <si>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</si>
  <si>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</si>
  <si>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</si>
  <si>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</si>
  <si>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</si>
  <si>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</si>
  <si>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</si>
  <si>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</si>
  <si>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</si>
  <si>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</si>
  <si>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</si>
  <si>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</si>
  <si>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</si>
  <si>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</si>
  <si>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</si>
  <si>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</si>
  <si>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</si>
  <si>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</si>
  <si>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</si>
  <si>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</si>
  <si>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</si>
  <si>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</si>
  <si>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</si>
  <si>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</si>
  <si>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</si>
  <si>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</si>
  <si>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</si>
  <si>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</si>
  <si>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</si>
  <si>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</si>
  <si>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</si>
  <si>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</si>
  <si>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</si>
  <si>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</si>
  <si>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</si>
  <si>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</si>
  <si>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</si>
  <si>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</si>
  <si>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</si>
  <si>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</si>
  <si>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</si>
  <si>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</si>
  <si>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</si>
  <si>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</si>
  <si>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</si>
  <si>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</si>
  <si>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</si>
  <si>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</si>
  <si>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</si>
  <si>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</si>
  <si>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</si>
  <si>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</si>
  <si>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</si>
  <si>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</si>
  <si>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</si>
  <si>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</si>
  <si>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</si>
  <si>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</si>
  <si>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</si>
  <si>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</si>
  <si>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</si>
  <si>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</si>
  <si>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</si>
  <si>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</si>
  <si>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</si>
  <si>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</si>
  <si>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</si>
  <si>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</si>
  <si>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</si>
  <si>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</si>
  <si>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</si>
  <si>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</si>
  <si>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</si>
  <si>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</si>
  <si>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</si>
  <si>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</si>
  <si>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</si>
  <si>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</si>
  <si>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</si>
  <si>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</si>
  <si>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</si>
  <si>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</si>
  <si>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</si>
  <si>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</si>
  <si>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</si>
  <si>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</si>
  <si>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</si>
  <si>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</si>
  <si>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</si>
  <si>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</si>
  <si>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</si>
  <si>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</si>
  <si>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</si>
  <si>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</si>
  <si>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</si>
  <si>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</si>
  <si>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</si>
  <si>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</si>
  <si>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</si>
  <si>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</si>
  <si>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</si>
  <si>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</si>
  <si>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</si>
  <si>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</si>
  <si>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</si>
  <si>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</si>
  <si>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</si>
  <si>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</si>
  <si>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</si>
  <si>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</si>
  <si>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</si>
  <si>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</si>
  <si>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</si>
  <si>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</si>
  <si>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</si>
  <si>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</si>
  <si>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</si>
  <si>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</si>
  <si>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</si>
  <si>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</si>
  <si>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</si>
  <si>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</si>
  <si>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</si>
  <si>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</si>
  <si>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</si>
  <si>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</si>
  <si>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</si>
  <si>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</si>
  <si>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</si>
  <si>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</si>
  <si>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</si>
  <si>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</si>
  <si>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</si>
  <si>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</si>
  <si>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</si>
  <si>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</si>
  <si>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</si>
  <si>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</si>
  <si>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</si>
  <si>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</si>
  <si>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</si>
  <si>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</si>
  <si>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</si>
  <si>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</si>
  <si>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</si>
  <si>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</si>
  <si>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</si>
  <si>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</si>
  <si>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</si>
  <si>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</si>
  <si>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</si>
  <si>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</si>
  <si>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</si>
  <si>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</si>
  <si>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</si>
  <si>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</si>
  <si>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</si>
  <si>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</si>
  <si>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</si>
  <si>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</si>
  <si>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</si>
  <si>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</si>
  <si>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</si>
  <si>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</si>
  <si>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</si>
  <si>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</si>
  <si>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</si>
  <si>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</si>
  <si>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</si>
  <si>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</si>
  <si>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</si>
  <si>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</si>
  <si>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</si>
  <si>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</si>
  <si>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</si>
  <si>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</si>
  <si>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</si>
  <si>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</si>
  <si>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</si>
  <si>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</si>
  <si>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</si>
  <si>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</si>
  <si>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</si>
  <si>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</si>
  <si>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</si>
  <si>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</si>
  <si>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</si>
  <si>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</si>
  <si>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</si>
  <si>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</si>
  <si>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</si>
  <si>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</si>
  <si>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</si>
  <si>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</si>
  <si>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</si>
  <si>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</si>
  <si>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</si>
  <si>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</si>
  <si>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</si>
  <si>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</si>
  <si>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</si>
  <si>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</si>
  <si>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</si>
  <si>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</si>
  <si>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</si>
  <si>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</si>
  <si>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</si>
  <si>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</si>
  <si>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</si>
  <si>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</si>
  <si>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</si>
  <si>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</si>
  <si>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</si>
  <si>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</si>
  <si>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</si>
  <si>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</si>
  <si>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</si>
  <si>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</si>
  <si>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</si>
  <si>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</si>
  <si>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</si>
  <si>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</si>
  <si>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</si>
  <si>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</si>
  <si>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</si>
  <si>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</si>
  <si>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</si>
  <si>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</si>
  <si>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</si>
  <si>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</si>
  <si>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</si>
  <si>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</si>
  <si>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</si>
  <si>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</si>
  <si>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</si>
  <si>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</si>
  <si>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</si>
  <si>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</si>
  <si>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</si>
  <si>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</si>
  <si>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</si>
  <si>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</si>
  <si>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</si>
  <si>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</si>
  <si>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</si>
  <si>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</si>
  <si>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</si>
  <si>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</si>
  <si>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</si>
  <si>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</si>
  <si>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</si>
  <si>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</si>
  <si>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</si>
  <si>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</si>
  <si>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</si>
  <si>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</si>
  <si>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</si>
  <si>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</si>
  <si>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</si>
  <si>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</si>
  <si>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</si>
  <si>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</si>
  <si>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</si>
  <si>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</si>
  <si>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</si>
  <si>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</si>
  <si>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</si>
  <si>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</si>
  <si>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</si>
  <si>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</si>
  <si>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</si>
  <si>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</si>
  <si>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</si>
  <si>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</si>
  <si>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</si>
  <si>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</si>
  <si>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</si>
  <si>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</si>
  <si>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</si>
  <si>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</si>
  <si>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</si>
  <si>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</si>
  <si>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</si>
  <si>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</si>
  <si>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</si>
  <si>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</si>
  <si>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</si>
  <si>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</si>
  <si>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</si>
  <si>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</si>
  <si>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</si>
  <si>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</si>
  <si>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</si>
  <si>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</si>
  <si>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</si>
  <si>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</si>
  <si>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</si>
  <si>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</si>
  <si>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</si>
  <si>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</si>
  <si>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</si>
  <si>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</si>
  <si>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</si>
  <si>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</si>
  <si>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</si>
  <si>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</si>
  <si>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</si>
  <si>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</si>
  <si>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</si>
  <si>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</si>
  <si>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</si>
  <si>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</si>
  <si>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</si>
  <si>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</si>
  <si>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</si>
  <si>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</si>
  <si>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</si>
  <si>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</si>
  <si>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</si>
  <si>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</si>
  <si>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</si>
  <si>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</si>
  <si>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</si>
  <si>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</si>
  <si>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</si>
  <si>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</si>
  <si>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</si>
  <si>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</si>
  <si>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</si>
  <si>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</si>
  <si>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</si>
  <si>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</si>
  <si>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</si>
  <si>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</si>
  <si>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</si>
  <si>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</si>
  <si>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</si>
  <si>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</si>
  <si>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</si>
  <si>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</si>
  <si>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</si>
  <si>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</si>
  <si>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</si>
  <si>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</si>
  <si>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</si>
  <si>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</si>
  <si>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</si>
  <si>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</si>
  <si>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</si>
  <si>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</si>
  <si>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</si>
  <si>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</si>
  <si>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</si>
  <si>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</si>
  <si>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</si>
  <si>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</si>
  <si>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</si>
  <si>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</si>
  <si>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</si>
  <si>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</si>
  <si>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</si>
  <si>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</si>
  <si>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</si>
  <si>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</si>
  <si>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</si>
  <si>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</si>
  <si>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</si>
  <si>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</si>
  <si>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</si>
  <si>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</si>
  <si>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</si>
  <si>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</si>
  <si>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</si>
  <si>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</si>
  <si>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</si>
  <si>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</si>
  <si>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</si>
  <si>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</si>
  <si>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</si>
  <si>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</si>
  <si>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</si>
  <si>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</si>
  <si>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</si>
  <si>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</si>
  <si>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</si>
  <si>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</si>
  <si>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</si>
  <si>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</si>
  <si>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</si>
  <si>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</si>
  <si>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</si>
  <si>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</si>
  <si>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</si>
  <si>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</si>
  <si>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</si>
  <si>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</si>
  <si>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</si>
  <si>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</si>
  <si>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</si>
  <si>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</si>
  <si>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</si>
  <si>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</si>
  <si>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</si>
  <si>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</si>
  <si>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</si>
  <si>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</si>
  <si>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</si>
  <si>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</si>
  <si>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</si>
  <si>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</si>
  <si>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</si>
  <si>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</si>
  <si>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</si>
  <si>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</si>
  <si>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</si>
  <si>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</si>
  <si>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</si>
  <si>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</si>
  <si>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</si>
  <si>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</si>
  <si>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</si>
  <si>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</si>
  <si>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</si>
  <si>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</si>
  <si>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</si>
  <si>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</si>
  <si>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</si>
  <si>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</si>
  <si>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</si>
  <si>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</si>
  <si>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</si>
  <si>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</si>
  <si>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</si>
  <si>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</si>
  <si>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</si>
  <si>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</si>
  <si>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</si>
  <si>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</si>
  <si>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</si>
  <si>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</si>
  <si>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</si>
  <si>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</si>
  <si>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</si>
  <si>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</si>
  <si>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</si>
  <si>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</si>
  <si>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</si>
  <si>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</si>
  <si>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</si>
  <si>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</si>
  <si>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</si>
  <si>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</si>
  <si>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</si>
  <si>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</si>
  <si>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</si>
  <si>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</si>
  <si>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</si>
  <si>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</si>
  <si>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</si>
  <si>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</si>
  <si>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</si>
  <si>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</si>
  <si>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</si>
  <si>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</si>
  <si>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</si>
  <si>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</si>
  <si>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</si>
  <si>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</si>
  <si>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</si>
  <si>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</si>
  <si>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</si>
  <si>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</si>
  <si>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</si>
  <si>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</si>
  <si>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</si>
  <si>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</si>
  <si>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</si>
  <si>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</si>
  <si>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</si>
  <si>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</si>
  <si>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</si>
  <si>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</si>
  <si>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</si>
  <si>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</si>
  <si>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</si>
  <si>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</si>
  <si>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</si>
  <si>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</si>
  <si>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</si>
  <si>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</si>
  <si>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</si>
  <si>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</si>
  <si>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</si>
  <si>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</si>
  <si>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</si>
  <si>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</si>
  <si>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</si>
  <si>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</si>
  <si>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</si>
  <si>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</si>
  <si>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</si>
  <si>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</si>
  <si>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</si>
  <si>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</si>
  <si>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</si>
  <si>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</si>
  <si>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</si>
  <si>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</si>
  <si>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</si>
  <si>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</si>
  <si>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</si>
  <si>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</si>
  <si>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</si>
  <si>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</si>
  <si>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</si>
  <si>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</si>
  <si>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</si>
  <si>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</si>
  <si>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</si>
  <si>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</si>
  <si>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</si>
  <si>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</si>
  <si>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</si>
  <si>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</si>
  <si>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</si>
  <si>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</si>
  <si>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</si>
  <si>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</si>
  <si>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</si>
  <si>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</si>
  <si>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</si>
  <si>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</si>
  <si>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</si>
  <si>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</si>
  <si>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</si>
  <si>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</si>
  <si>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</si>
  <si>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</si>
  <si>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</si>
  <si>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</si>
  <si>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</si>
  <si>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</si>
  <si>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</si>
  <si>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</si>
  <si>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</si>
  <si>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</si>
  <si>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</si>
  <si>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</si>
  <si>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</si>
  <si>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</si>
  <si>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</si>
  <si>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</si>
  <si>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</si>
  <si>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</si>
  <si>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</si>
  <si>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</si>
  <si>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</si>
  <si>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</si>
  <si>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</si>
  <si>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</si>
  <si>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</si>
  <si>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</si>
  <si>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</si>
  <si>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</si>
  <si>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</si>
  <si>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</si>
  <si>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</si>
  <si>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</si>
  <si>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</si>
  <si>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</si>
  <si>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</si>
  <si>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</si>
  <si>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</si>
  <si>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</si>
  <si>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</si>
  <si>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</si>
  <si>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</si>
  <si>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</si>
  <si>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</si>
  <si>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</si>
  <si>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</si>
  <si>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</si>
  <si>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</si>
  <si>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</si>
  <si>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</si>
  <si>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</si>
  <si>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</si>
  <si>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</si>
  <si>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</si>
  <si>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</si>
  <si>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</si>
  <si>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</si>
  <si>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</si>
  <si>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</si>
  <si>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</si>
  <si>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</si>
  <si>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</si>
  <si>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</si>
  <si>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</si>
  <si>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</si>
  <si>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</si>
  <si>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</si>
  <si>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</si>
  <si>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</si>
  <si>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</si>
  <si>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</si>
  <si>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</si>
  <si>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</si>
  <si>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</si>
  <si>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</si>
  <si>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</si>
  <si>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</si>
  <si>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</si>
  <si>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</si>
  <si>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</si>
  <si>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</si>
  <si>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</si>
  <si>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</si>
  <si>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</si>
  <si>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</si>
  <si>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</si>
  <si>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</si>
  <si>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</si>
  <si>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</si>
  <si>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</si>
  <si>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</si>
  <si>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</si>
  <si>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</si>
  <si>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</si>
  <si>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</si>
  <si>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</si>
  <si>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</si>
  <si>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</si>
  <si>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</si>
  <si>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</si>
  <si>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</si>
  <si>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</si>
  <si>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</si>
  <si>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</si>
  <si>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</si>
  <si>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</si>
  <si>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</si>
  <si>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</si>
  <si>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</si>
  <si>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</si>
  <si>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</si>
  <si>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</si>
  <si>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</si>
  <si>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</si>
  <si>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</si>
  <si>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</si>
  <si>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</si>
  <si>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</si>
  <si>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</si>
  <si>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</si>
  <si>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</si>
  <si>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</si>
  <si>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</si>
  <si>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</si>
  <si>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</si>
  <si>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</si>
  <si>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</si>
  <si>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</si>
  <si>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</si>
  <si>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</si>
  <si>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</si>
  <si>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</si>
  <si>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</si>
  <si>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</si>
  <si>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</si>
  <si>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</si>
  <si>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</si>
  <si>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</si>
  <si>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</si>
  <si>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</si>
  <si>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</si>
  <si>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</si>
  <si>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</si>
  <si>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</si>
  <si>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</si>
  <si>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</si>
  <si>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</si>
  <si>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</si>
  <si>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</si>
  <si>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</si>
  <si>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</si>
  <si>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</si>
  <si>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</si>
  <si>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</si>
  <si>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</si>
  <si>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</si>
  <si>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</si>
  <si>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</si>
  <si>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</si>
  <si>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</si>
  <si>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</si>
  <si>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</si>
  <si>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</si>
  <si>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</si>
  <si>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</si>
  <si>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</si>
  <si>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</si>
  <si>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</si>
  <si>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</si>
  <si>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</si>
  <si>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</si>
  <si>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</si>
  <si>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</si>
  <si>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</si>
  <si>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</si>
  <si>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</si>
  <si>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</si>
  <si>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</si>
  <si>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</si>
  <si>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</si>
  <si>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</si>
  <si>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</si>
  <si>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</si>
  <si>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</si>
  <si>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</si>
  <si>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</si>
  <si>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</si>
  <si>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</si>
  <si>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</si>
  <si>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</si>
  <si>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</si>
  <si>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</si>
  <si>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</si>
  <si>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</si>
  <si>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</si>
  <si>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</si>
  <si>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</si>
  <si>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</si>
  <si>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</si>
  <si>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</si>
  <si>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</si>
  <si>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</si>
  <si>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</si>
  <si>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</si>
  <si>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</si>
  <si>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</si>
  <si>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</si>
  <si>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</si>
  <si>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</si>
  <si>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</si>
  <si>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</si>
  <si>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</si>
  <si>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</si>
  <si>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</si>
  <si>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</si>
  <si>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</si>
  <si>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</si>
  <si>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</si>
  <si>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</si>
  <si>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</si>
  <si>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</si>
  <si>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</si>
  <si>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</si>
  <si>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</si>
  <si>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</si>
  <si>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</si>
  <si>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</si>
  <si>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</si>
  <si>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</si>
  <si>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</si>
  <si>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</si>
  <si>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</si>
  <si>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</si>
  <si>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</si>
  <si>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</si>
  <si>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</si>
  <si>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</si>
  <si>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</si>
  <si>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</si>
  <si>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</si>
  <si>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</si>
  <si>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</si>
  <si>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</si>
  <si>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</si>
  <si>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</si>
  <si>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</si>
  <si>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</si>
  <si>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</si>
  <si>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</si>
  <si>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</si>
  <si>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</si>
  <si>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</si>
  <si>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</si>
  <si>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</si>
  <si>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</si>
  <si>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</si>
  <si>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</si>
  <si>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</si>
  <si>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</si>
  <si>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</si>
  <si>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</si>
  <si>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</si>
  <si>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</si>
  <si>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</si>
  <si>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</si>
  <si>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</si>
  <si>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</si>
  <si>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</si>
  <si>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</si>
  <si>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</si>
  <si>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</si>
  <si>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</si>
  <si>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</si>
  <si>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</si>
  <si>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</si>
  <si>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</si>
  <si>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</si>
  <si>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</si>
  <si>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</si>
  <si>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</si>
  <si>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</si>
  <si>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</si>
  <si>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</si>
  <si>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</si>
  <si>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</si>
  <si>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</si>
  <si>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</si>
  <si>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</si>
  <si>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</si>
  <si>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</si>
  <si>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</si>
  <si>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</si>
  <si>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</si>
  <si>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</si>
  <si>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</si>
  <si>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</si>
  <si>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</si>
  <si>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</si>
  <si>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</si>
  <si>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</si>
  <si>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</si>
  <si>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</si>
  <si>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</si>
  <si>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</si>
  <si>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</si>
  <si>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</si>
  <si>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</si>
  <si>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</si>
  <si>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</si>
  <si>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</si>
  <si>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</si>
  <si>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</si>
  <si>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</si>
  <si>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</si>
  <si>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</si>
  <si>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</si>
  <si>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</si>
  <si>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</si>
  <si>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</si>
  <si>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</si>
  <si>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</si>
  <si>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</si>
  <si>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</si>
  <si>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</si>
  <si>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</si>
  <si>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</si>
  <si>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</si>
  <si>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</si>
  <si>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</si>
  <si>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</si>
  <si>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</si>
  <si>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</si>
  <si>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</si>
  <si>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</si>
  <si>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</si>
  <si>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</si>
  <si>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</si>
  <si>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</si>
  <si>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</si>
  <si>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</si>
  <si>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</si>
  <si>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</si>
  <si>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</si>
  <si>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</si>
  <si>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</si>
  <si>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</si>
  <si>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</si>
  <si>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</si>
  <si>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</si>
  <si>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</si>
  <si>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</si>
  <si>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</si>
  <si>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</si>
  <si>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</si>
  <si>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</si>
  <si>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</si>
  <si>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</si>
  <si>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</si>
  <si>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</si>
  <si>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</si>
  <si>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</si>
  <si>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</si>
  <si>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</si>
  <si>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</si>
  <si>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</si>
  <si>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</si>
  <si>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</si>
  <si>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</si>
  <si>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</si>
  <si>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</si>
  <si>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</si>
  <si>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</si>
  <si>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</si>
  <si>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</si>
  <si>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</si>
  <si>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</si>
  <si>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</si>
  <si>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</si>
  <si>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</si>
  <si>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</si>
  <si>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</si>
  <si>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</si>
  <si>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</si>
  <si>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</si>
  <si>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</si>
  <si>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</si>
  <si>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</si>
  <si>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</si>
  <si>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</si>
  <si>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</si>
  <si>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</si>
  <si>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</si>
  <si>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</si>
  <si>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</si>
  <si>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</si>
  <si>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</si>
  <si>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</si>
  <si>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</si>
  <si>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</si>
  <si>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</si>
  <si>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</si>
  <si>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</si>
  <si>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</si>
  <si>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</si>
  <si>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</si>
  <si>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</si>
  <si>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</si>
  <si>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</si>
  <si>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</si>
  <si>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</si>
  <si>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</si>
  <si>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</si>
  <si>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</si>
  <si>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</si>
  <si>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</si>
  <si>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</si>
  <si>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</si>
  <si>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</si>
  <si>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</si>
  <si>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</si>
  <si>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</si>
  <si>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</si>
  <si>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</si>
  <si>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</si>
  <si>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</si>
  <si>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</si>
  <si>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</si>
  <si>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</si>
  <si>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</si>
  <si>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</si>
  <si>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</si>
  <si>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</si>
  <si>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</si>
  <si>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</si>
  <si>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</si>
  <si>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</si>
  <si>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</si>
  <si>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</si>
  <si>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</si>
  <si>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</si>
  <si>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</si>
  <si>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</si>
  <si>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</si>
  <si>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</si>
  <si>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</si>
  <si>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</si>
  <si>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</si>
  <si>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</si>
  <si>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</si>
  <si>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</si>
  <si>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</si>
  <si>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</si>
  <si>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</si>
  <si>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</si>
  <si>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</si>
  <si>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</si>
  <si>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</si>
  <si>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</si>
  <si>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</si>
  <si>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</si>
  <si>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</si>
  <si>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</si>
  <si>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</si>
  <si>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</si>
  <si>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</si>
  <si>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</si>
  <si>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</si>
  <si>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</si>
  <si>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</si>
  <si>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</si>
  <si>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</si>
  <si>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</si>
  <si>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</si>
  <si>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</si>
  <si>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</si>
  <si>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</si>
  <si>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</si>
  <si>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</si>
  <si>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</si>
  <si>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</si>
  <si>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</si>
  <si>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</si>
  <si>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</si>
  <si>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</si>
  <si>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</si>
  <si>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</si>
  <si>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</si>
  <si>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</si>
  <si>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</si>
  <si>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</si>
  <si>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</si>
  <si>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</si>
  <si>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</si>
  <si>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</si>
  <si>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</si>
  <si>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</si>
  <si>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</si>
  <si>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</si>
  <si>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</si>
  <si>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</si>
  <si>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</si>
  <si>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</si>
  <si>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</si>
  <si>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</si>
  <si>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</si>
  <si>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</si>
  <si>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</si>
  <si>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</si>
  <si>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</si>
  <si>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</si>
  <si>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</si>
  <si>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</si>
  <si>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</si>
  <si>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</si>
  <si>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</si>
  <si>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</si>
  <si>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</si>
  <si>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</si>
  <si>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</si>
  <si>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</si>
  <si>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</si>
  <si>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</si>
  <si>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</si>
  <si>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</si>
  <si>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</si>
  <si>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</si>
  <si>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</si>
  <si>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</si>
  <si>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</si>
  <si>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</si>
  <si>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</si>
  <si>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</si>
  <si>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</si>
  <si>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</si>
  <si>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</si>
  <si>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</si>
  <si>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</si>
  <si>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</si>
  <si>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</si>
  <si>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</si>
  <si>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</si>
  <si>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</si>
  <si>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</si>
  <si>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</si>
  <si>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</si>
  <si>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</si>
  <si>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</si>
  <si>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</si>
  <si>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</si>
  <si>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</si>
  <si>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</si>
  <si>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</si>
  <si>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</si>
  <si>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</si>
  <si>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</si>
  <si>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</si>
  <si>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</si>
  <si>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</si>
  <si>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</si>
  <si>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</si>
  <si>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</si>
  <si>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</si>
  <si>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</si>
  <si>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</si>
  <si>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</si>
  <si>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</si>
  <si>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</si>
  <si>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</si>
  <si>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</si>
  <si>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</si>
  <si>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</si>
  <si>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</si>
  <si>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</si>
  <si>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</si>
  <si>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</si>
  <si>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</si>
  <si>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</si>
  <si>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</si>
  <si>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</si>
  <si>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</si>
  <si>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</si>
  <si>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</si>
  <si>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</si>
  <si>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</si>
  <si>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</si>
  <si>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</si>
  <si>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</si>
  <si>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</si>
  <si>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</si>
  <si>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</si>
  <si>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</si>
  <si>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</si>
  <si>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</si>
  <si>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</si>
  <si>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</si>
  <si>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</si>
  <si>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</si>
  <si>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</si>
  <si>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</si>
  <si>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</si>
  <si>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</si>
  <si>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</si>
  <si>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</si>
  <si>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</si>
  <si>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</si>
  <si>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</si>
  <si>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</si>
  <si>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</si>
  <si>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</si>
  <si>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</si>
  <si>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</si>
  <si>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</si>
  <si>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</si>
  <si>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</si>
  <si>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</si>
  <si>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</si>
  <si>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</si>
  <si>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</si>
  <si>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</si>
  <si>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</si>
  <si>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</si>
  <si>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</si>
  <si>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</si>
  <si>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</si>
  <si>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</si>
  <si>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</si>
  <si>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</si>
  <si>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</si>
  <si>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</si>
  <si>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</si>
  <si>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</si>
  <si>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</si>
  <si>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</si>
  <si>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</si>
  <si>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</si>
  <si>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</si>
  <si>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</si>
  <si>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</si>
  <si>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</si>
  <si>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</si>
  <si>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</si>
  <si>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</si>
  <si>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</si>
  <si>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</si>
  <si>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</si>
  <si>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</si>
  <si>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</si>
  <si>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</si>
  <si>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</si>
  <si>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</si>
  <si>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</si>
  <si>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</si>
  <si>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</si>
  <si>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</si>
  <si>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</si>
  <si>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</si>
  <si>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</si>
  <si>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</si>
  <si>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</si>
  <si>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</si>
  <si>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</si>
  <si>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</si>
  <si>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</si>
  <si>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</si>
  <si>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</si>
  <si>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</si>
  <si>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</si>
  <si>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</si>
  <si>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</si>
  <si>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</si>
  <si>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</si>
  <si>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</si>
  <si>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</si>
  <si>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</si>
  <si>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</si>
  <si>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</si>
  <si>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</si>
  <si>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</si>
  <si>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</si>
  <si>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</si>
  <si>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</si>
  <si>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</si>
  <si>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</si>
  <si>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</si>
  <si>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</si>
  <si>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</si>
  <si>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</si>
  <si>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</si>
  <si>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</si>
  <si>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</si>
  <si>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</si>
  <si>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</si>
  <si>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</si>
  <si>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</si>
  <si>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</si>
  <si>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</si>
  <si>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</si>
  <si>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</si>
  <si>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</si>
  <si>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</si>
  <si>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</si>
  <si>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</si>
  <si>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</si>
  <si>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</si>
  <si>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</si>
  <si>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</si>
  <si>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</si>
  <si>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</si>
  <si>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</si>
  <si>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</si>
  <si>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</si>
  <si>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</si>
  <si>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</si>
  <si>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</si>
  <si>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</si>
  <si>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</si>
  <si>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</si>
  <si>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</si>
  <si>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</si>
  <si>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</si>
  <si>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</si>
  <si>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</si>
  <si>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</si>
  <si>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</si>
  <si>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</si>
  <si>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</si>
  <si>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</si>
  <si>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</si>
  <si>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</si>
  <si>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</si>
  <si>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</si>
  <si>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</si>
  <si>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</si>
  <si>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</si>
  <si>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</si>
  <si>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</si>
  <si>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</si>
  <si>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</si>
  <si>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</si>
  <si>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</si>
  <si>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</si>
  <si>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</si>
  <si>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</si>
  <si>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</si>
  <si>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</si>
  <si>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</si>
  <si>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</si>
  <si>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</si>
  <si>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</si>
  <si>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</si>
  <si>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</si>
  <si>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</si>
  <si>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</si>
  <si>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</si>
  <si>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</si>
  <si>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</si>
  <si>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</si>
  <si>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</si>
  <si>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</si>
  <si>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</si>
  <si>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</si>
  <si>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</si>
  <si>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</si>
  <si>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</si>
  <si>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</si>
  <si>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</si>
  <si>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</si>
  <si>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</si>
  <si>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</si>
  <si>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</si>
  <si>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</si>
  <si>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</si>
  <si>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</si>
  <si>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</si>
  <si>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</si>
  <si>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</si>
  <si>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</si>
  <si>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</si>
  <si>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</si>
  <si>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</si>
  <si>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</si>
  <si>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</si>
  <si>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</si>
  <si>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</si>
  <si>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</si>
  <si>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</si>
  <si>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</si>
  <si>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</si>
  <si>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</si>
  <si>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</si>
  <si>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</si>
  <si>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</si>
  <si>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</si>
  <si>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</si>
  <si>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</si>
  <si>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</si>
  <si>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</si>
  <si>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</si>
  <si>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</si>
  <si>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</si>
  <si>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</si>
  <si>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</si>
  <si>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</si>
  <si>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</si>
  <si>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</si>
  <si>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</si>
  <si>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</si>
  <si>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</si>
  <si>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</si>
  <si>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</si>
  <si>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</si>
  <si>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</si>
  <si>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</si>
  <si>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</si>
  <si>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</si>
  <si>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</si>
  <si>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</si>
  <si>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</si>
  <si>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</si>
  <si>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</si>
  <si>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</si>
  <si>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</si>
  <si>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</si>
  <si>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</si>
  <si>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</si>
  <si>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</si>
  <si>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</si>
  <si>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</si>
  <si>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</si>
  <si>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</si>
  <si>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</si>
  <si>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</si>
  <si>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</si>
  <si>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</si>
  <si>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</si>
  <si>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</si>
  <si>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</si>
  <si>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</si>
  <si>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</si>
  <si>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</si>
  <si>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</si>
  <si>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</si>
  <si>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</si>
  <si>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</si>
  <si>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</si>
  <si>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</si>
  <si>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</si>
  <si>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</si>
  <si>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</si>
  <si>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</si>
  <si>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</si>
  <si>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</si>
  <si>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</si>
  <si>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</si>
  <si>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</si>
  <si>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</si>
  <si>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</si>
  <si>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</si>
  <si>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</si>
  <si>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</si>
  <si>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</si>
  <si>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</si>
  <si>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</si>
  <si>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</si>
  <si>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</si>
  <si>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</si>
  <si>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</si>
  <si>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</si>
  <si>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</si>
  <si>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</si>
  <si>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</si>
  <si>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</si>
  <si>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</si>
  <si>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</si>
  <si>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</si>
  <si>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</si>
  <si>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</si>
  <si>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</si>
  <si>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</si>
  <si>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</si>
  <si>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</si>
  <si>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</si>
  <si>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</si>
  <si>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</si>
  <si>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</si>
  <si>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</si>
  <si>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</si>
  <si>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</si>
  <si>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</si>
  <si>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</si>
  <si>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</si>
  <si>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</si>
  <si>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</si>
  <si>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</si>
  <si>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</si>
  <si>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</si>
  <si>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</si>
  <si>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</si>
  <si>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</si>
  <si>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</si>
  <si>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</si>
  <si>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</si>
  <si>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</si>
  <si>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</si>
  <si>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</si>
  <si>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</si>
  <si>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</si>
  <si>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</si>
  <si>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</si>
  <si>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</si>
  <si>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</si>
  <si>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</si>
  <si>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</si>
  <si>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</si>
  <si>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</si>
  <si>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</si>
  <si>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</si>
  <si>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</si>
  <si>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</si>
  <si>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</si>
  <si>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</si>
  <si>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</si>
  <si>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</si>
  <si>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</si>
  <si>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</si>
  <si>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</si>
  <si>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</si>
  <si>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</si>
  <si>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</si>
  <si>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</si>
  <si>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</si>
  <si>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</si>
  <si>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</si>
  <si>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</si>
  <si>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</si>
  <si>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</si>
  <si>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</si>
  <si>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</si>
  <si>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</si>
  <si>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</si>
  <si>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</si>
  <si>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</si>
  <si>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</si>
  <si>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</si>
  <si>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</si>
  <si>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</si>
  <si>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</si>
  <si>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</si>
  <si>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</si>
  <si>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</si>
  <si>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</si>
  <si>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</si>
  <si>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</si>
  <si>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</si>
  <si>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</si>
  <si>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</si>
  <si>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</si>
  <si>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</si>
  <si>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</si>
  <si>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</si>
  <si>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</si>
  <si>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</si>
  <si>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</si>
  <si>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</si>
  <si>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</si>
  <si>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</si>
  <si>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</si>
  <si>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</si>
  <si>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</si>
  <si>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</si>
  <si>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</si>
  <si>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</si>
  <si>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</si>
  <si>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</si>
  <si>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</si>
  <si>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</si>
  <si>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</si>
  <si>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</si>
  <si>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</si>
  <si>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</si>
  <si>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</si>
  <si>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</si>
  <si>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</si>
  <si>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</si>
  <si>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</si>
  <si>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</si>
  <si>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</si>
  <si>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</si>
  <si>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</si>
  <si>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</si>
  <si>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</si>
  <si>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</si>
  <si>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</si>
  <si>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</si>
  <si>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</si>
  <si>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</si>
  <si>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</si>
  <si>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</si>
  <si>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</si>
  <si>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</si>
  <si>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</si>
  <si>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</si>
  <si>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</si>
  <si>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</si>
  <si>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</si>
  <si>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</si>
  <si>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</si>
  <si>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</si>
  <si>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</si>
  <si>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</si>
  <si>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</si>
  <si>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</si>
  <si>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</si>
  <si>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</si>
  <si>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</si>
  <si>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</si>
  <si>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</si>
  <si>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</si>
  <si>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</si>
  <si>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</si>
  <si>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</si>
  <si>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</si>
  <si>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</si>
  <si>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</si>
  <si>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</si>
  <si>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</si>
  <si>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</si>
  <si>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</si>
  <si>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</si>
  <si>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</si>
  <si>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</si>
  <si>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</si>
  <si>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</si>
  <si>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</si>
  <si>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</si>
  <si>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</si>
  <si>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</si>
  <si>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</si>
  <si>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</si>
  <si>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</si>
  <si>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</si>
  <si>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</si>
  <si>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</si>
  <si>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</si>
  <si>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</si>
  <si>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</si>
  <si>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</si>
  <si>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</si>
  <si>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</si>
  <si>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</si>
  <si>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</si>
  <si>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</si>
  <si>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</si>
  <si>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</si>
  <si>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</si>
  <si>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</si>
  <si>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</si>
  <si>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</si>
  <si>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</si>
  <si>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</si>
  <si>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</si>
  <si>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</si>
  <si>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</si>
  <si>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</si>
  <si>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</si>
  <si>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</si>
  <si>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</si>
  <si>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</si>
  <si>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</si>
  <si>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</si>
  <si>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</si>
  <si>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</si>
  <si>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</si>
  <si>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</si>
  <si>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</si>
  <si>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</si>
  <si>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</si>
  <si>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</si>
  <si>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</si>
  <si>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</si>
  <si>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</si>
  <si>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</si>
  <si>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</si>
  <si>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</si>
  <si>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</si>
  <si>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</si>
  <si>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</si>
  <si>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</si>
  <si>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</si>
  <si>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</si>
  <si>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</si>
  <si>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</si>
  <si>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</si>
  <si>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</si>
  <si>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</si>
  <si>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</si>
  <si>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</si>
  <si>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</si>
  <si>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</si>
  <si>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</si>
  <si>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</si>
  <si>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</si>
  <si>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</si>
  <si>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</si>
  <si>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</si>
  <si>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</si>
  <si>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</si>
  <si>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</si>
  <si>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</si>
  <si>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</si>
  <si>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</si>
  <si>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</si>
  <si>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</si>
  <si>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</si>
  <si>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</si>
  <si>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</si>
  <si>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</si>
  <si>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</si>
  <si>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</si>
  <si>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</si>
  <si>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</si>
  <si>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</si>
  <si>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</si>
  <si>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</si>
  <si>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</si>
  <si>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</si>
  <si>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</si>
  <si>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</si>
  <si>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</si>
  <si>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</si>
  <si>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</si>
  <si>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</si>
  <si>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</si>
  <si>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</si>
  <si>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</si>
  <si>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</si>
  <si>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</si>
  <si>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</si>
  <si>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</si>
  <si>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</si>
  <si>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</si>
  <si>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</si>
  <si>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</si>
  <si>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</si>
  <si>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</si>
  <si>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</si>
  <si>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</si>
  <si>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</si>
  <si>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</si>
  <si>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</si>
  <si>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</si>
  <si>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</si>
  <si>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</si>
  <si>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</si>
  <si>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</si>
  <si>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</si>
  <si>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</si>
  <si>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</si>
  <si>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</si>
  <si>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</si>
  <si>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</si>
  <si>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</si>
  <si>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</si>
  <si>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</si>
  <si>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</si>
  <si>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</si>
  <si>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</si>
  <si>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</si>
  <si>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</si>
  <si>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</si>
  <si>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</si>
  <si>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</si>
  <si>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</si>
  <si>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</si>
  <si>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</si>
  <si>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</si>
  <si>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</si>
  <si>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</si>
  <si>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</si>
  <si>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</si>
  <si>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</si>
  <si>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</si>
  <si>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</si>
  <si>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</si>
  <si>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</si>
  <si>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</si>
  <si>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</si>
  <si>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</si>
  <si>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</si>
  <si>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</si>
  <si>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</si>
  <si>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</si>
  <si>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</si>
  <si>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</si>
  <si>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</si>
  <si>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</si>
  <si>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</si>
  <si>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</si>
  <si>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</si>
  <si>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</si>
  <si>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</si>
  <si>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</si>
  <si>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</si>
  <si>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</si>
  <si>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</si>
  <si>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</si>
  <si>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</si>
  <si>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</si>
  <si>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</si>
  <si>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</si>
  <si>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</si>
  <si>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</si>
  <si>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</si>
  <si>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</si>
  <si>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</si>
  <si>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</si>
  <si>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</si>
  <si>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</si>
  <si>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</si>
  <si>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</si>
  <si>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</si>
  <si>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</si>
  <si>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</si>
  <si>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</si>
  <si>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</si>
  <si>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</si>
  <si>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</si>
  <si>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</si>
  <si>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</si>
  <si>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</si>
  <si>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</si>
  <si>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</si>
  <si>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</si>
  <si>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</si>
  <si>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</si>
  <si>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</si>
  <si>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</si>
  <si>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</si>
  <si>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</si>
  <si>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</si>
  <si>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</si>
  <si>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</si>
  <si>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</si>
  <si>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</si>
  <si>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</si>
  <si>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</si>
  <si>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</si>
  <si>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</si>
  <si>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</si>
  <si>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</si>
  <si>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</si>
  <si>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</si>
  <si>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</si>
  <si>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</si>
  <si>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</si>
  <si>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</si>
  <si>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</si>
  <si>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</si>
  <si>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</si>
  <si>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</si>
  <si>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</si>
  <si>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</si>
  <si>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</si>
  <si>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</si>
  <si>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</si>
  <si>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</si>
  <si>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</si>
  <si>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</si>
  <si>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</si>
  <si>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</si>
  <si>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</si>
  <si>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</si>
  <si>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</si>
  <si>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</si>
  <si>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</si>
  <si>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</si>
  <si>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</si>
  <si>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</si>
  <si>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</si>
  <si>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</si>
  <si>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</si>
  <si>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</si>
  <si>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</si>
  <si>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</si>
  <si>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</si>
  <si>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</si>
  <si>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</si>
  <si>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</si>
  <si>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</si>
  <si>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</si>
  <si>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</si>
  <si>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</si>
  <si>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</si>
  <si>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</si>
  <si>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</si>
  <si>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</si>
  <si>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</si>
  <si>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</si>
  <si>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</si>
  <si>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</si>
  <si>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</si>
  <si>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</si>
  <si>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</si>
  <si>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</si>
  <si>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</si>
  <si>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</si>
  <si>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</si>
  <si>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</si>
  <si>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</si>
  <si>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</si>
  <si>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</si>
  <si>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</si>
  <si>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</si>
  <si>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</si>
  <si>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</si>
  <si>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</si>
  <si>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</si>
  <si>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</si>
  <si>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</si>
  <si>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</si>
  <si>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</si>
  <si>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</si>
  <si>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</si>
  <si>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</si>
  <si>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</si>
  <si>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</si>
  <si>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</si>
  <si>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</si>
  <si>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</si>
  <si>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</si>
  <si>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</si>
  <si>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</si>
  <si>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</si>
  <si>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</si>
  <si>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</si>
  <si>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</si>
  <si>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</si>
  <si>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</si>
  <si>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</si>
  <si>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</si>
  <si>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</si>
  <si>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</si>
  <si>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</si>
  <si>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</si>
  <si>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</si>
  <si>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</si>
  <si>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</si>
  <si>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</si>
  <si>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</si>
  <si>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</si>
  <si>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</si>
  <si>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</si>
  <si>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</si>
  <si>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</si>
  <si>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</si>
  <si>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</si>
  <si>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</si>
  <si>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</si>
  <si>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</si>
  <si>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</si>
  <si>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</si>
  <si>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</si>
  <si>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</si>
  <si>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</si>
  <si>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</si>
  <si>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</si>
  <si>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</si>
  <si>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</si>
  <si>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</si>
  <si>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</si>
  <si>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</si>
  <si>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</si>
  <si>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</si>
  <si>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</si>
  <si>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</si>
  <si>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</si>
  <si>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</si>
  <si>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</si>
  <si>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</si>
  <si>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</si>
  <si>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</si>
  <si>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</si>
  <si>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</si>
  <si>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</si>
  <si>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</si>
  <si>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</si>
  <si>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</si>
  <si>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</si>
  <si>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</si>
  <si>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</si>
  <si>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</si>
  <si>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</si>
  <si>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</si>
  <si>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</si>
  <si>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</si>
  <si>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</si>
  <si>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</si>
  <si>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</si>
  <si>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</si>
  <si>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</si>
  <si>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</si>
  <si>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</si>
  <si>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</si>
  <si>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</si>
  <si>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</si>
  <si>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</si>
  <si>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</si>
  <si>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</si>
  <si>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</si>
  <si>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</si>
  <si>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</si>
  <si>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</si>
  <si>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</si>
  <si>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</si>
  <si>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</si>
  <si>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</si>
  <si>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</si>
  <si>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</si>
  <si>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</si>
  <si>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</si>
  <si>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</si>
  <si>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</si>
  <si>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</si>
  <si>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</si>
  <si>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</si>
  <si>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</si>
  <si>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</si>
  <si>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</si>
  <si>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</si>
  <si>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</si>
  <si>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</si>
  <si>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</si>
  <si>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</si>
  <si>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</si>
  <si>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</si>
  <si>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</si>
  <si>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</si>
  <si>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</si>
  <si>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</si>
  <si>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</si>
  <si>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</si>
  <si>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</si>
  <si>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</si>
  <si>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</si>
  <si>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</si>
  <si>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</si>
  <si>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</si>
  <si>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</si>
  <si>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</si>
  <si>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</si>
  <si>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</si>
  <si>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</si>
  <si>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</si>
  <si>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</si>
  <si>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</si>
  <si>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</si>
  <si>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</si>
  <si>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</si>
  <si>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</si>
  <si>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</si>
  <si>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</si>
  <si>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</si>
  <si>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</si>
  <si>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</si>
  <si>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</si>
  <si>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</si>
  <si>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</si>
  <si>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</si>
  <si>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</si>
  <si>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</si>
  <si>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</si>
  <si>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</si>
  <si>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</si>
  <si>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</si>
  <si>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</si>
  <si>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</si>
  <si>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</si>
  <si>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</si>
  <si>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</si>
  <si>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</si>
  <si>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</si>
  <si>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</si>
  <si>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</si>
  <si>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</si>
  <si>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</si>
  <si>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</si>
  <si>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</si>
  <si>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</si>
  <si>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</si>
  <si>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</si>
  <si>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</si>
  <si>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</si>
  <si>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</si>
  <si>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</si>
  <si>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</si>
  <si>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</si>
  <si>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</si>
  <si>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</si>
  <si>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</si>
  <si>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</si>
  <si>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</si>
  <si>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</si>
  <si>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</si>
  <si>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</si>
  <si>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</si>
  <si>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</si>
  <si>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</si>
  <si>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</si>
  <si>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</si>
  <si>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</si>
  <si>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</si>
  <si>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</si>
  <si>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</si>
  <si>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</si>
  <si>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</si>
  <si>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</si>
  <si>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</si>
  <si>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</si>
  <si>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</si>
  <si>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</si>
  <si>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</si>
  <si>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</si>
  <si>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</si>
  <si>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</si>
  <si>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</si>
  <si>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</si>
  <si>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</si>
  <si>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</si>
  <si>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</si>
  <si>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</si>
  <si>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</si>
  <si>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</si>
  <si>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</si>
  <si>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</si>
  <si>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</si>
  <si>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</si>
  <si>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</si>
  <si>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</si>
  <si>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</si>
  <si>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</si>
  <si>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</si>
  <si>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</si>
  <si>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</si>
  <si>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</si>
  <si>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</si>
  <si>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</si>
  <si>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</si>
  <si>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</si>
  <si>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</si>
  <si>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</si>
  <si>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</si>
  <si>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</si>
  <si>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</si>
  <si>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</si>
  <si>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</si>
  <si>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</si>
  <si>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</si>
  <si>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</si>
  <si>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</si>
  <si>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</si>
  <si>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</si>
  <si>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</si>
  <si>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</si>
  <si>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</si>
  <si>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</si>
  <si>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</si>
  <si>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</si>
  <si>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</si>
  <si>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</si>
  <si>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</si>
  <si>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</si>
  <si>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</si>
  <si>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</si>
  <si>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</si>
  <si>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</si>
  <si>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</si>
  <si>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</si>
  <si>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</si>
  <si>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</si>
  <si>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</si>
  <si>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</si>
  <si>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</si>
  <si>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</si>
  <si>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</si>
  <si>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</si>
  <si>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</si>
  <si>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</si>
  <si>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</si>
  <si>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</si>
  <si>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</si>
  <si>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</si>
  <si>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</si>
  <si>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</si>
  <si>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</si>
  <si>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</si>
  <si>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</si>
  <si>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</si>
  <si>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</si>
  <si>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</si>
  <si>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</si>
  <si>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</si>
  <si>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</si>
  <si>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</si>
  <si>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</si>
  <si>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</si>
  <si>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</si>
  <si>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</si>
  <si>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</si>
  <si>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</si>
  <si>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</si>
  <si>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</si>
  <si>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</si>
  <si>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</si>
  <si>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</si>
  <si>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</si>
  <si>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</si>
  <si>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</si>
  <si>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</si>
  <si>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</si>
  <si>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</si>
  <si>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</si>
  <si>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</si>
  <si>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</si>
  <si>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</si>
  <si>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</si>
  <si>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</si>
  <si>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</si>
  <si>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</si>
  <si>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</si>
  <si>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</si>
  <si>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</si>
  <si>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</si>
  <si>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</si>
  <si>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</si>
  <si>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</si>
  <si>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</si>
  <si>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</si>
  <si>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</si>
  <si>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</si>
  <si>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</si>
  <si>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</si>
  <si>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</si>
  <si>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</si>
  <si>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</si>
  <si>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</si>
  <si>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</si>
  <si>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</si>
  <si>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</si>
  <si>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</si>
  <si>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</si>
  <si>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</si>
  <si>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</si>
  <si>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</si>
  <si>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</si>
  <si>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</si>
  <si>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</si>
  <si>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</si>
  <si>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</si>
  <si>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</si>
  <si>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</si>
  <si>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</si>
  <si>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</si>
  <si>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</si>
  <si>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</si>
  <si>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</si>
  <si>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</si>
  <si>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</si>
  <si>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</si>
  <si>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</si>
  <si>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</si>
  <si>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</si>
  <si>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</si>
  <si>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</si>
  <si>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</si>
  <si>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</si>
  <si>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</si>
  <si>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</si>
  <si>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</si>
  <si>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</si>
  <si>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</si>
  <si>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</si>
  <si>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</si>
  <si>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</si>
  <si>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</si>
  <si>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</si>
  <si>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</si>
  <si>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</si>
  <si>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</si>
  <si>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</si>
  <si>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</si>
  <si>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</si>
  <si>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</si>
  <si>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</si>
  <si>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</si>
  <si>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</si>
  <si>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</si>
  <si>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</si>
  <si>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</si>
  <si>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</si>
  <si>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</si>
  <si>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</si>
  <si>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</si>
  <si>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</si>
  <si>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</si>
  <si>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</si>
  <si>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</si>
  <si>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</si>
  <si>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</si>
  <si>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</si>
  <si>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</si>
  <si>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</si>
  <si>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</si>
  <si>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</si>
  <si>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</si>
  <si>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</si>
  <si>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</si>
  <si>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</si>
  <si>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</si>
  <si>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</si>
  <si>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</si>
  <si>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</si>
  <si>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</si>
  <si>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</si>
  <si>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</si>
  <si>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</si>
  <si>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</si>
  <si>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</si>
  <si>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</si>
  <si>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</si>
  <si>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</si>
  <si>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</si>
  <si>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</si>
  <si>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</si>
  <si>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</si>
  <si>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</si>
  <si>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</si>
  <si>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</si>
  <si>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</si>
  <si>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</si>
  <si>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</si>
  <si>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</si>
  <si>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</si>
  <si>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</si>
  <si>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</si>
  <si>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</si>
  <si>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</si>
  <si>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</si>
  <si>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</si>
  <si>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</si>
  <si>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</si>
  <si>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</si>
  <si>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</si>
  <si>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</si>
  <si>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</si>
  <si>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</si>
  <si>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</si>
  <si>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</si>
  <si>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</si>
  <si>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</si>
  <si>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</si>
  <si>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</si>
  <si>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</si>
  <si>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</si>
  <si>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</si>
  <si>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</si>
  <si>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</si>
  <si>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</si>
  <si>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</si>
  <si>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</si>
  <si>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</si>
  <si>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</si>
  <si>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</si>
  <si>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</si>
  <si>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</si>
  <si>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</si>
  <si>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</si>
  <si>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</si>
  <si>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</si>
  <si>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</si>
  <si>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</si>
  <si>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</si>
  <si>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</si>
  <si>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</si>
  <si>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</si>
  <si>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</si>
  <si>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</si>
  <si>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</si>
  <si>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</si>
  <si>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</si>
  <si>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</si>
  <si>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</si>
  <si>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</si>
  <si>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</si>
  <si>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</si>
  <si>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</si>
  <si>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</si>
  <si>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</si>
  <si>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</si>
  <si>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</si>
  <si>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</si>
  <si>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</si>
  <si>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</si>
  <si>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</si>
  <si>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</si>
  <si>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</si>
  <si>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</si>
  <si>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</si>
  <si>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</si>
  <si>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</si>
  <si>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</si>
  <si>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</si>
  <si>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</si>
  <si>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</si>
  <si>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</si>
  <si>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</si>
  <si>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</si>
  <si>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</si>
  <si>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</si>
  <si>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</si>
  <si>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</si>
  <si>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</si>
  <si>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</si>
  <si>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</si>
  <si>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</si>
  <si>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</si>
  <si>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</si>
  <si>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</si>
  <si>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</si>
  <si>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</si>
  <si>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</si>
  <si>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</si>
  <si>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</si>
  <si>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</si>
  <si>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</si>
  <si>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</si>
  <si>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</si>
  <si>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</si>
  <si>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</si>
  <si>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</si>
  <si>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</si>
  <si>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</si>
  <si>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</si>
  <si>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</si>
  <si>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</si>
  <si>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</si>
  <si>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</si>
  <si>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</si>
  <si>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</si>
  <si>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</si>
  <si>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</si>
  <si>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</si>
  <si>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</si>
  <si>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</si>
  <si>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</si>
  <si>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</si>
  <si>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</si>
  <si>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</si>
  <si>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</si>
  <si>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</si>
  <si>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</si>
  <si>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</si>
  <si>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</si>
  <si>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</si>
  <si>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</si>
  <si>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</si>
  <si>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</si>
  <si>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</si>
  <si>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</si>
  <si>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</si>
  <si>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</si>
  <si>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</si>
  <si>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</si>
  <si>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</si>
  <si>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</si>
  <si>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</si>
  <si>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</si>
  <si>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</si>
  <si>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</si>
  <si>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</si>
  <si>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</si>
  <si>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</si>
  <si>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</si>
  <si>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</si>
  <si>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</si>
  <si>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</si>
  <si>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</si>
  <si>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</si>
  <si>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</si>
  <si>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</si>
  <si>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</si>
  <si>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</si>
  <si>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</si>
  <si>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</si>
  <si>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</si>
  <si>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</si>
  <si>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</si>
  <si>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</si>
  <si>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</si>
  <si>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</si>
  <si>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</si>
  <si>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</si>
  <si>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</si>
  <si>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</si>
  <si>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</si>
  <si>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</si>
  <si>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</si>
  <si>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</si>
  <si>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</si>
  <si>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</si>
  <si>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</si>
  <si>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</si>
  <si>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</si>
  <si>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</si>
  <si>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</si>
  <si>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</si>
  <si>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</si>
  <si>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</si>
  <si>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</si>
  <si>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</si>
  <si>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</si>
  <si>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</si>
  <si>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</si>
  <si>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</si>
  <si>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</si>
  <si>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</si>
  <si>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</si>
  <si>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</si>
  <si>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</si>
  <si>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</si>
  <si>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</si>
  <si>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</si>
  <si>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</si>
  <si>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</si>
  <si>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</si>
  <si>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</si>
  <si>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</si>
  <si>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</si>
  <si>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</si>
  <si>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</si>
  <si>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</si>
  <si>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</si>
  <si>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</si>
  <si>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</si>
  <si>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</si>
  <si>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</si>
  <si>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</si>
  <si>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</si>
  <si>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</si>
  <si>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</si>
  <si>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</si>
  <si>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</si>
  <si>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</si>
  <si>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</si>
  <si>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</si>
  <si>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</si>
  <si>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</si>
  <si>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</si>
  <si>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</si>
  <si>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</si>
  <si>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</si>
  <si>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</si>
  <si>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</si>
  <si>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</si>
  <si>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</si>
  <si>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</si>
  <si>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</si>
  <si>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</si>
  <si>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</si>
  <si>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</si>
  <si>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</si>
  <si>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</si>
  <si>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</si>
  <si>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</si>
  <si>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</si>
  <si>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</si>
  <si>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</si>
  <si>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</si>
  <si>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</si>
  <si>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</si>
  <si>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</si>
  <si>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</si>
  <si>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</si>
  <si>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</si>
  <si>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</si>
  <si>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</si>
  <si>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</si>
  <si>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</si>
  <si>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</si>
  <si>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</si>
  <si>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</si>
  <si>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</si>
  <si>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</si>
  <si>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</si>
  <si>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</si>
  <si>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</si>
  <si>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</si>
  <si>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</si>
  <si>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</si>
  <si>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</si>
  <si>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</si>
  <si>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</si>
  <si>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</si>
  <si>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</si>
  <si>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</si>
  <si>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</si>
  <si>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</si>
  <si>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</si>
  <si>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</si>
  <si>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</si>
  <si>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</si>
  <si>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</si>
  <si>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</si>
  <si>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</si>
  <si>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</si>
  <si>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</si>
  <si>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</si>
  <si>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</si>
  <si>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</si>
  <si>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</si>
  <si>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</si>
  <si>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</si>
  <si>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</si>
  <si>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</si>
  <si>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</si>
  <si>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</si>
  <si>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</si>
  <si>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</si>
  <si>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</si>
  <si>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</si>
  <si>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</si>
  <si>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</si>
  <si>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</si>
  <si>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</si>
  <si>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</si>
  <si>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</si>
  <si>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</si>
  <si>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</si>
  <si>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</si>
  <si>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</si>
  <si>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</si>
  <si>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</si>
  <si>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</si>
  <si>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</si>
  <si>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</si>
  <si>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</si>
  <si>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</si>
  <si>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</si>
  <si>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</si>
  <si>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</si>
  <si>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</si>
  <si>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</si>
  <si>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</si>
  <si>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</si>
  <si>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</si>
  <si>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</si>
  <si>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</si>
  <si>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</si>
  <si>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</si>
  <si>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</si>
  <si>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</si>
  <si>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</si>
  <si>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</si>
  <si>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</si>
  <si>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</si>
  <si>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</si>
  <si>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</si>
  <si>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</si>
  <si>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</si>
  <si>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</si>
  <si>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</si>
  <si>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</si>
  <si>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</si>
  <si>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</si>
  <si>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</si>
  <si>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</si>
  <si>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</si>
  <si>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</si>
  <si>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</si>
  <si>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</si>
  <si>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</si>
  <si>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</si>
  <si>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</si>
  <si>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</si>
  <si>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</si>
  <si>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</si>
  <si>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</si>
  <si>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</si>
  <si>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</si>
  <si>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</si>
  <si>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</si>
  <si>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</si>
  <si>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</si>
  <si>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</si>
  <si>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</si>
  <si>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</si>
  <si>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</si>
  <si>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</si>
  <si>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</si>
  <si>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</si>
  <si>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</si>
  <si>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</si>
  <si>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</si>
  <si>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</si>
  <si>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</si>
  <si>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</si>
  <si>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</si>
  <si>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</si>
  <si>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</si>
  <si>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</si>
  <si>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</si>
  <si>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</si>
  <si>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</si>
  <si>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</si>
  <si>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</si>
  <si>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</si>
  <si>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</si>
  <si>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</si>
  <si>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</si>
  <si>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</si>
  <si>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</si>
  <si>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</si>
  <si>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</si>
  <si>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</si>
  <si>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</si>
  <si>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</si>
  <si>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</si>
  <si>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</si>
  <si>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</si>
  <si>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</si>
  <si>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</si>
  <si>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</si>
  <si>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</si>
  <si>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</si>
  <si>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</si>
  <si>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</si>
  <si>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</si>
  <si>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</si>
  <si>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</si>
  <si>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</si>
  <si>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</si>
  <si>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</si>
  <si>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</si>
  <si>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</si>
  <si>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</si>
  <si>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</si>
  <si>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</si>
  <si>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</si>
  <si>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</si>
  <si>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</si>
  <si>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</si>
  <si>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</si>
  <si>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</si>
  <si>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</si>
  <si>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</si>
  <si>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</si>
  <si>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</si>
  <si>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</si>
  <si>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</si>
  <si>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</si>
  <si>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</si>
  <si>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</si>
  <si>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</si>
  <si>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</si>
  <si>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</si>
  <si>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</si>
  <si>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</si>
  <si>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</si>
  <si>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</si>
  <si>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</si>
  <si>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</si>
  <si>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</si>
  <si>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</si>
  <si>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</si>
  <si>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</si>
  <si>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</si>
  <si>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</si>
  <si>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</si>
  <si>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</si>
  <si>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</si>
  <si>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</si>
  <si>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</si>
  <si>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</si>
  <si>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</si>
  <si>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</si>
  <si>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</si>
  <si>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</si>
  <si>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</si>
  <si>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</si>
  <si>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</si>
  <si>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</si>
  <si>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</si>
  <si>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</si>
  <si>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</si>
  <si>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</si>
  <si>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</si>
  <si>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</si>
  <si>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</si>
  <si>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</si>
  <si>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</si>
  <si>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</si>
  <si>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</si>
  <si>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</si>
  <si>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</si>
  <si>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</si>
  <si>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</si>
  <si>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</si>
  <si>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</si>
  <si>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</si>
  <si>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</si>
  <si>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</si>
  <si>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</si>
  <si>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</si>
  <si>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</si>
  <si>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</si>
  <si>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</si>
  <si>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</si>
  <si>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</si>
  <si>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</si>
  <si>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</si>
  <si>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</si>
  <si>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</si>
  <si>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</si>
  <si>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</si>
  <si>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</si>
  <si>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</si>
  <si>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</si>
  <si>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</si>
  <si>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</si>
  <si>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</si>
  <si>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</si>
  <si>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</si>
  <si>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</si>
  <si>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</si>
  <si>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</si>
  <si>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</si>
  <si>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</si>
  <si>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</si>
  <si>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</si>
  <si>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</si>
  <si>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</si>
  <si>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</si>
  <si>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</si>
  <si>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</si>
  <si>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</si>
  <si>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</si>
  <si>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</si>
  <si>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</si>
  <si>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</si>
  <si>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</si>
  <si>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</si>
  <si>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</si>
  <si>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</si>
  <si>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</si>
  <si>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</si>
  <si>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</si>
  <si>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</si>
  <si>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</si>
  <si>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</si>
  <si>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</si>
  <si>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</si>
  <si>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</si>
  <si>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</si>
  <si>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</si>
  <si>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</si>
  <si>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</si>
  <si>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</si>
  <si>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</si>
  <si>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</si>
  <si>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</si>
  <si>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</si>
  <si>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</si>
  <si>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</si>
  <si>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</si>
  <si>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</si>
  <si>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</si>
  <si>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</si>
  <si>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</si>
  <si>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</si>
  <si>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</si>
  <si>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</si>
  <si>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</si>
  <si>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</si>
  <si>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</si>
  <si>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</si>
  <si>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</si>
  <si>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</si>
  <si>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</si>
  <si>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</si>
  <si>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</si>
  <si>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</si>
  <si>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</si>
  <si>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</si>
  <si>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</si>
  <si>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</si>
  <si>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</si>
  <si>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</si>
  <si>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</si>
  <si>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</si>
  <si>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</si>
  <si>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</si>
  <si>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</si>
  <si>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</si>
  <si>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</si>
  <si>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</si>
  <si>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</si>
  <si>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</si>
  <si>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</si>
  <si>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</si>
  <si>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</si>
  <si>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</si>
  <si>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</si>
  <si>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</si>
  <si>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</si>
  <si>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</si>
  <si>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</si>
  <si>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</si>
  <si>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</si>
  <si>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</si>
  <si>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</si>
  <si>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</si>
  <si>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</si>
  <si>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</si>
  <si>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</si>
  <si>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</si>
  <si>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</si>
  <si>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</si>
  <si>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</si>
  <si>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</si>
  <si>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</si>
  <si>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</si>
  <si>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</si>
  <si>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</si>
  <si>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</si>
  <si>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</si>
  <si>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</si>
  <si>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</si>
  <si>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</si>
  <si>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</si>
  <si>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</si>
  <si>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</si>
  <si>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</si>
  <si>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</si>
  <si>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</si>
  <si>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</si>
  <si>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</si>
  <si>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</si>
  <si>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</si>
  <si>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</si>
  <si>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</si>
  <si>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</si>
  <si>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</si>
  <si>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</si>
  <si>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</si>
  <si>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</si>
  <si>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</si>
  <si>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</si>
  <si>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</si>
  <si>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</si>
  <si>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</si>
  <si>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</si>
  <si>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</si>
  <si>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</si>
  <si>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</si>
  <si>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</si>
  <si>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</si>
  <si>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</si>
  <si>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</si>
  <si>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</si>
  <si>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</si>
  <si>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</si>
  <si>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</si>
  <si>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</si>
  <si>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</si>
  <si>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</si>
  <si>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</si>
  <si>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</si>
  <si>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</si>
  <si>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</si>
  <si>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</si>
  <si>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</si>
  <si>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</si>
  <si>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</si>
  <si>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</si>
  <si>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</si>
  <si>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</si>
  <si>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</si>
  <si>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</si>
  <si>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</si>
  <si>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</si>
  <si>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</si>
  <si>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</si>
  <si>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</si>
  <si>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</si>
  <si>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</si>
  <si>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</si>
  <si>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</si>
  <si>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</si>
  <si>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</si>
  <si>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</si>
  <si>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</si>
  <si>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</si>
  <si>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</si>
  <si>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</si>
  <si>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</si>
  <si>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</si>
  <si>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</si>
  <si>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</si>
  <si>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</si>
  <si>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</si>
  <si>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</si>
  <si>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</si>
  <si>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</si>
  <si>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</si>
  <si>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</si>
  <si>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</si>
  <si>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</si>
  <si>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</si>
  <si>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</si>
  <si>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</si>
  <si>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</si>
  <si>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</si>
  <si>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</si>
  <si>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</si>
  <si>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</si>
  <si>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</si>
  <si>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</si>
  <si>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</si>
  <si>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</si>
  <si>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</si>
  <si>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</si>
  <si>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</si>
  <si>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</si>
  <si>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</si>
  <si>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</si>
  <si>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</si>
  <si>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</si>
  <si>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</si>
  <si>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</si>
  <si>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</si>
  <si>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</si>
  <si>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</si>
  <si>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</si>
  <si>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</si>
  <si>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</si>
  <si>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</si>
  <si>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</si>
  <si>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</si>
  <si>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</si>
  <si>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</si>
  <si>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</si>
  <si>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</si>
  <si>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</si>
  <si>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</si>
  <si>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</si>
  <si>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</si>
  <si>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</si>
  <si>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</si>
  <si>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</si>
  <si>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</si>
  <si>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</si>
  <si>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</si>
  <si>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</si>
  <si>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</si>
  <si>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</si>
  <si>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</si>
  <si>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</si>
  <si>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</si>
  <si>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</si>
  <si>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</si>
  <si>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</si>
  <si>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</si>
  <si>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</si>
  <si>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</si>
  <si>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</si>
  <si>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</si>
  <si>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</si>
  <si>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</si>
  <si>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</si>
  <si>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</si>
  <si>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</si>
  <si>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</si>
  <si>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</si>
  <si>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</si>
  <si>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</si>
  <si>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</si>
  <si>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</si>
  <si>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</si>
  <si>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</si>
  <si>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</si>
  <si>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</si>
  <si>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</si>
  <si>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</si>
  <si>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</si>
  <si>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</si>
  <si>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</si>
  <si>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</si>
  <si>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</si>
  <si>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</si>
  <si>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</si>
  <si>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</si>
  <si>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</si>
  <si>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</si>
  <si>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</si>
  <si>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</si>
  <si>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</si>
  <si>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</si>
  <si>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</si>
  <si>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</si>
  <si>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</si>
  <si>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</si>
  <si>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</si>
  <si>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</si>
  <si>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</si>
  <si>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</si>
  <si>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</si>
  <si>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</si>
  <si>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</si>
  <si>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</si>
  <si>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</si>
  <si>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</si>
  <si>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</si>
  <si>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</si>
  <si>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</si>
  <si>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</si>
  <si>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</si>
  <si>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</si>
  <si>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</si>
  <si>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</si>
  <si>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</si>
  <si>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</si>
  <si>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</si>
  <si>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</si>
  <si>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</si>
  <si>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</si>
  <si>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</si>
  <si>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</si>
  <si>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</si>
  <si>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</si>
  <si>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</si>
  <si>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</si>
  <si>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</si>
  <si>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</si>
  <si>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</si>
  <si>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</si>
  <si>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</si>
  <si>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</si>
  <si>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</si>
  <si>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</si>
  <si>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</si>
  <si>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</si>
  <si>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</si>
  <si>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</si>
  <si>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</si>
  <si>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</si>
  <si>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</si>
  <si>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</si>
  <si>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</si>
  <si>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</si>
  <si>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</si>
  <si>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</si>
  <si>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</si>
  <si>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</si>
  <si>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</si>
  <si>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</si>
  <si>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</si>
  <si>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</si>
  <si>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</si>
  <si>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</si>
  <si>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</si>
  <si>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</si>
  <si>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</si>
  <si>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</si>
  <si>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</si>
  <si>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</si>
  <si>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</si>
  <si>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</si>
  <si>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</si>
  <si>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</si>
  <si>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</si>
  <si>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</si>
  <si>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</si>
  <si>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</si>
  <si>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</si>
  <si>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</si>
  <si>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</si>
  <si>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</si>
  <si>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</si>
  <si>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</si>
  <si>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</si>
  <si>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</si>
  <si>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</si>
  <si>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</si>
  <si>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</si>
  <si>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</si>
  <si>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</si>
  <si>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</si>
  <si>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</si>
  <si>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</si>
  <si>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</si>
  <si>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</si>
  <si>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</si>
  <si>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</si>
  <si>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</si>
  <si>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</si>
  <si>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</si>
  <si>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</si>
  <si>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</si>
  <si>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</si>
  <si>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</si>
  <si>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</si>
  <si>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</si>
  <si>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</si>
  <si>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</si>
  <si>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</si>
  <si>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</si>
  <si>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</si>
  <si>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</si>
  <si>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</si>
  <si>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</si>
  <si>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</si>
  <si>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</si>
  <si>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</si>
  <si>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</si>
  <si>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</si>
  <si>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</si>
  <si>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</si>
  <si>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</si>
  <si>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</si>
  <si>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</si>
  <si>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</si>
  <si>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</si>
  <si>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</si>
  <si>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</si>
  <si>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</si>
  <si>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</si>
  <si>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</si>
  <si>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</si>
  <si>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</si>
  <si>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</si>
  <si>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</si>
  <si>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</si>
  <si>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</si>
  <si>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</si>
  <si>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</si>
  <si>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</si>
  <si>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</si>
  <si>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</si>
  <si>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</si>
  <si>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</si>
  <si>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</si>
  <si>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</si>
  <si>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</si>
  <si>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</si>
  <si>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</si>
  <si>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</si>
  <si>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</si>
  <si>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</si>
  <si>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</si>
  <si>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</si>
  <si>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</si>
  <si>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</si>
  <si>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</si>
  <si>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</si>
  <si>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</si>
  <si>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</si>
  <si>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</si>
  <si>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</si>
  <si>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</si>
  <si>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</si>
  <si>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</si>
  <si>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</si>
  <si>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</si>
  <si>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</si>
  <si>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</si>
  <si>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</si>
  <si>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</si>
  <si>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</si>
  <si>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</si>
  <si>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</si>
  <si>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</si>
  <si>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</si>
  <si>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</si>
  <si>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</si>
  <si>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</si>
  <si>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</si>
  <si>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</si>
  <si>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</si>
  <si>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</si>
  <si>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</si>
  <si>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</si>
  <si>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</si>
  <si>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</si>
  <si>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</si>
  <si>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</si>
  <si>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</si>
  <si>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</si>
  <si>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</si>
  <si>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</si>
  <si>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</si>
  <si>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</si>
  <si>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</si>
  <si>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</si>
  <si>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</si>
  <si>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</si>
  <si>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</si>
  <si>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</si>
  <si>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</si>
  <si>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</si>
  <si>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</si>
  <si>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</si>
  <si>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</si>
  <si>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</si>
  <si>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</si>
  <si>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</si>
  <si>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</si>
  <si>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</si>
  <si>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</si>
  <si>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</si>
  <si>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</si>
  <si>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</si>
  <si>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</si>
  <si>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</si>
  <si>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</si>
  <si>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</si>
  <si>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</si>
  <si>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</si>
  <si>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</si>
  <si>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</si>
  <si>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</si>
  <si>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</si>
  <si>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</si>
  <si>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</si>
  <si>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</si>
  <si>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</si>
  <si>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</si>
  <si>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</si>
  <si>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</si>
  <si>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</si>
  <si>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</si>
  <si>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</si>
  <si>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</si>
  <si>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</si>
  <si>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</si>
  <si>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</si>
  <si>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</si>
  <si>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</si>
  <si>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</si>
  <si>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</si>
  <si>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</si>
  <si>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</si>
  <si>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</si>
  <si>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</si>
  <si>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</si>
  <si>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</si>
  <si>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</si>
  <si>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</si>
  <si>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</si>
  <si>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</si>
  <si>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</si>
  <si>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</si>
  <si>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</si>
  <si>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</si>
  <si>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</si>
  <si>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</si>
  <si>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</si>
  <si>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</si>
  <si>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</si>
  <si>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</si>
  <si>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</si>
  <si>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</si>
  <si>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</si>
  <si>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</si>
  <si>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</si>
  <si>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</si>
  <si>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</si>
  <si>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</si>
  <si>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</si>
  <si>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</si>
  <si>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</si>
  <si>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</si>
  <si>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</si>
  <si>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</si>
  <si>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</si>
  <si>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</si>
  <si>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</si>
  <si>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</si>
  <si>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</si>
  <si>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</si>
  <si>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</si>
  <si>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</si>
  <si>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</si>
  <si>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</si>
  <si>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</si>
  <si>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</si>
  <si>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</si>
  <si>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</si>
  <si>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</si>
  <si>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</si>
  <si>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</si>
  <si>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</si>
  <si>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</si>
  <si>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</si>
  <si>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</si>
  <si>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</si>
  <si>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</si>
  <si>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</si>
  <si>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</si>
  <si>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</si>
  <si>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</si>
  <si>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</si>
  <si>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</si>
  <si>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</si>
  <si>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</si>
  <si>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</si>
  <si>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</si>
  <si>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</si>
  <si>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</si>
  <si>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</si>
  <si>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</si>
  <si>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</si>
  <si>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</si>
  <si>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</si>
  <si>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</si>
  <si>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</si>
  <si>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</si>
  <si>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</si>
  <si>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</si>
  <si>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</si>
  <si>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</si>
  <si>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</si>
  <si>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</si>
  <si>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</si>
  <si>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</si>
  <si>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</si>
  <si>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</si>
  <si>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</si>
  <si>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</si>
  <si>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</si>
  <si>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</si>
  <si>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</si>
  <si>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</si>
  <si>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</si>
  <si>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</si>
  <si>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</si>
  <si>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</si>
  <si>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</si>
  <si>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</si>
  <si>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</si>
  <si>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</si>
  <si>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</si>
  <si>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</si>
  <si>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</si>
  <si>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</si>
  <si>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</si>
  <si>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</si>
  <si>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</si>
  <si>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</si>
  <si>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</si>
  <si>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</si>
  <si>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</si>
  <si>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</si>
  <si>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</si>
  <si>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</si>
  <si>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</si>
  <si>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</si>
  <si>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</si>
  <si>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</si>
  <si>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</si>
  <si>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</si>
  <si>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</si>
  <si>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</si>
  <si>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</si>
  <si>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</si>
  <si>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</si>
  <si>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</si>
  <si>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</si>
  <si>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</si>
  <si>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</si>
  <si>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</si>
  <si>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</si>
  <si>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</si>
  <si>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</si>
  <si>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</si>
  <si>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</si>
  <si>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</si>
  <si>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</si>
  <si>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</si>
  <si>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</si>
  <si>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</si>
  <si>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</si>
  <si>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</si>
  <si>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</si>
  <si>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</si>
  <si>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</si>
  <si>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</si>
  <si>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</si>
  <si>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</si>
  <si>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</si>
  <si>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</si>
  <si>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</si>
  <si>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</si>
  <si>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</si>
  <si>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</si>
  <si>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</si>
  <si>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</si>
  <si>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</si>
  <si>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</si>
  <si>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</si>
  <si>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</si>
  <si>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</si>
  <si>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</si>
  <si>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</si>
  <si>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</si>
  <si>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</si>
  <si>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</si>
  <si>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</si>
  <si>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</si>
  <si>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</si>
  <si>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</si>
  <si>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</si>
  <si>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</si>
  <si>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</si>
  <si>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</si>
  <si>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</si>
  <si>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</si>
  <si>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</si>
  <si>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</si>
  <si>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</si>
  <si>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</si>
  <si>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</si>
  <si>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</si>
  <si>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</si>
  <si>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</si>
  <si>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</si>
  <si>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</si>
  <si>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</si>
  <si>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</si>
  <si>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</si>
  <si>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</si>
  <si>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</si>
  <si>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</si>
  <si>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</si>
  <si>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</si>
  <si>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</si>
  <si>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</si>
  <si>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</si>
  <si>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</si>
  <si>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</si>
  <si>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</si>
  <si>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</si>
  <si>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</si>
  <si>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</si>
  <si>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</si>
  <si>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</si>
  <si>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</si>
  <si>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</si>
  <si>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</si>
  <si>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</si>
  <si>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</si>
  <si>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</si>
  <si>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</si>
  <si>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</si>
  <si>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</si>
  <si>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</si>
  <si>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</si>
  <si>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</si>
  <si>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</si>
  <si>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</si>
  <si>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</si>
  <si>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</si>
  <si>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</si>
  <si>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</si>
  <si>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</si>
  <si>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</si>
  <si>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</si>
  <si>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</si>
  <si>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</si>
  <si>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</si>
  <si>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</si>
  <si>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</si>
  <si>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</si>
  <si>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</si>
  <si>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</si>
  <si>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</si>
  <si>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</si>
  <si>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</si>
  <si>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</si>
  <si>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</si>
  <si>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</si>
  <si>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</si>
  <si>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</si>
  <si>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</si>
  <si>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</si>
  <si>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</si>
  <si>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</si>
  <si>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</si>
  <si>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</si>
  <si>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</si>
  <si>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</si>
  <si>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</si>
  <si>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</si>
  <si>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</si>
  <si>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</si>
  <si>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</si>
  <si>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</si>
  <si>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</si>
  <si>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</si>
  <si>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</si>
  <si>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</si>
  <si>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</si>
  <si>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</si>
  <si>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</si>
  <si>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</si>
  <si>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</si>
  <si>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</si>
  <si>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</si>
  <si>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</si>
  <si>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</si>
  <si>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</si>
  <si>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</si>
  <si>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</si>
  <si>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</si>
  <si>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</si>
  <si>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</si>
  <si>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</si>
  <si>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</si>
  <si>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</si>
  <si>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</si>
  <si>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</si>
  <si>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</si>
  <si>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</si>
  <si>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</si>
  <si>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</si>
  <si>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</si>
  <si>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</si>
  <si>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</si>
  <si>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</si>
  <si>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</si>
  <si>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</si>
  <si>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</si>
  <si>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</si>
  <si>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</si>
  <si>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</si>
  <si>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</si>
  <si>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</si>
  <si>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</si>
  <si>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</si>
  <si>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</si>
  <si>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</si>
  <si>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</si>
  <si>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</si>
  <si>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</si>
  <si>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</si>
  <si>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</si>
  <si>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</si>
  <si>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</si>
  <si>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</si>
  <si>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</si>
  <si>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</si>
  <si>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</si>
  <si>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</si>
  <si>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</si>
  <si>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</si>
  <si>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</si>
  <si>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</si>
  <si>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</si>
  <si>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</si>
  <si>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</si>
  <si>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</si>
  <si>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</si>
  <si>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</si>
  <si>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</si>
  <si>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</si>
  <si>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</si>
  <si>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</si>
  <si>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</si>
  <si>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</si>
  <si>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</si>
  <si>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</si>
  <si>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</si>
  <si>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</si>
  <si>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</si>
  <si>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</si>
  <si>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</si>
  <si>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</si>
  <si>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</si>
  <si>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</si>
  <si>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</si>
  <si>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</si>
  <si>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</si>
  <si>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</si>
  <si>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</si>
  <si>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</si>
  <si>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</si>
  <si>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</si>
  <si>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</si>
  <si>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</si>
  <si>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</si>
  <si>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</si>
  <si>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</si>
  <si>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</si>
  <si>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</si>
  <si>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</si>
  <si>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</si>
  <si>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</si>
  <si>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</si>
  <si>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</si>
  <si>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</si>
  <si>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</si>
  <si>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</si>
  <si>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</si>
  <si>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</si>
  <si>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</si>
  <si>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</si>
  <si>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</si>
  <si>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</si>
  <si>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</si>
  <si>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</si>
  <si>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</si>
  <si>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</si>
  <si>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</si>
  <si>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</si>
  <si>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</si>
  <si>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</si>
  <si>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</si>
  <si>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</si>
  <si>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</si>
  <si>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</si>
  <si>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</si>
  <si>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</si>
  <si>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</si>
  <si>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</si>
  <si>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</si>
  <si>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</si>
  <si>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</si>
  <si>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</si>
  <si>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</si>
  <si>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</si>
  <si>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</si>
  <si>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</si>
  <si>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</si>
  <si>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</si>
  <si>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</si>
  <si>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</si>
  <si>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</si>
  <si>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</si>
  <si>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</si>
  <si>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</si>
  <si>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</si>
  <si>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</si>
  <si>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</si>
  <si>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</si>
  <si>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</si>
  <si>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</si>
  <si>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</si>
  <si>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</si>
  <si>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</si>
  <si>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</si>
  <si>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</si>
  <si>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</si>
  <si>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</si>
  <si>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</si>
  <si>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</si>
  <si>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</si>
  <si>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</si>
  <si>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</si>
  <si>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</si>
  <si>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</si>
  <si>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</si>
  <si>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</si>
  <si>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</si>
  <si>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</si>
  <si>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</si>
  <si>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</si>
  <si>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</si>
  <si>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</si>
  <si>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</si>
  <si>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</si>
  <si>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</si>
  <si>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</si>
  <si>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</si>
  <si>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</si>
  <si>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</si>
  <si>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</si>
  <si>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</si>
  <si>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</si>
  <si>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</si>
  <si>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</si>
  <si>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</si>
  <si>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</si>
  <si>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</si>
  <si>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</si>
  <si>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</si>
  <si>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</si>
  <si>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</si>
  <si>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</si>
  <si>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</si>
  <si>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</si>
  <si>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</si>
  <si>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</si>
  <si>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</si>
  <si>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</si>
  <si>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</si>
  <si>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</si>
  <si>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</si>
  <si>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</si>
  <si>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</si>
  <si>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</si>
  <si>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</si>
  <si>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</si>
  <si>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</si>
  <si>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</si>
  <si>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</si>
  <si>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</si>
  <si>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</si>
  <si>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</si>
  <si>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</si>
  <si>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</si>
  <si>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</si>
  <si>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</si>
  <si>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</si>
  <si>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</si>
  <si>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</si>
  <si>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</si>
  <si>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</si>
  <si>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</si>
  <si>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</si>
  <si>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</si>
  <si>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</si>
  <si>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</si>
  <si>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</si>
  <si>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</si>
  <si>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</si>
  <si>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</si>
  <si>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</si>
  <si>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</si>
  <si>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</si>
  <si>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</si>
  <si>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</si>
  <si>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</si>
  <si>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</si>
  <si>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</si>
  <si>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</si>
  <si>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</si>
  <si>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</si>
  <si>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</si>
  <si>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</si>
  <si>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</si>
  <si>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</si>
  <si>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</si>
  <si>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</si>
  <si>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</si>
  <si>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</si>
  <si>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</si>
  <si>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</si>
  <si>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</si>
  <si>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</si>
  <si>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</si>
  <si>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</si>
  <si>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</si>
  <si>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</si>
  <si>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</si>
  <si>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</si>
  <si>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</si>
  <si>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</si>
  <si>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</si>
  <si>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</si>
  <si>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</si>
  <si>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</si>
  <si>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</si>
  <si>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</si>
  <si>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</si>
  <si>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</si>
  <si>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</si>
  <si>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</si>
  <si>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</si>
  <si>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</si>
  <si>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</si>
  <si>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</si>
  <si>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</si>
  <si>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</si>
  <si>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</si>
  <si>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</si>
  <si>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</si>
  <si>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</si>
  <si>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</si>
  <si>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</si>
  <si>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</si>
  <si>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</si>
  <si>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</si>
  <si>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</si>
  <si>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</si>
  <si>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</si>
  <si>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</si>
  <si>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</si>
  <si>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</si>
  <si>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</si>
  <si>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</si>
  <si>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</si>
  <si>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</si>
  <si>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</si>
  <si>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</si>
  <si>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</si>
  <si>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</si>
  <si>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</si>
  <si>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</si>
  <si>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</si>
  <si>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</si>
  <si>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</si>
  <si>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</si>
  <si>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</si>
  <si>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</si>
  <si>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</si>
  <si>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</si>
  <si>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</si>
  <si>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</si>
  <si>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</si>
  <si>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</si>
  <si>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</si>
  <si>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</si>
  <si>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</si>
  <si>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</si>
  <si>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</si>
  <si>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</si>
  <si>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</si>
  <si>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</si>
  <si>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</si>
  <si>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</si>
  <si>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</si>
  <si>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</si>
  <si>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</si>
  <si>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</si>
  <si>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</si>
  <si>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</si>
  <si>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</si>
  <si>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</si>
  <si>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</si>
  <si>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</si>
  <si>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</si>
  <si>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</si>
  <si>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</si>
  <si>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</si>
  <si>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</si>
  <si>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</si>
  <si>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</si>
  <si>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</si>
  <si>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</si>
  <si>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</si>
  <si>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</si>
  <si>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</si>
  <si>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</si>
  <si>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</si>
  <si>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</si>
  <si>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</si>
  <si>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</si>
  <si>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</si>
  <si>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</si>
  <si>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</si>
  <si>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</si>
  <si>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</si>
  <si>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</si>
  <si>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</si>
  <si>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</si>
  <si>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</si>
  <si>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</si>
  <si>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</si>
  <si>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</si>
  <si>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</si>
  <si>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</si>
  <si>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</si>
  <si>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</si>
  <si>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</si>
  <si>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</si>
  <si>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</si>
  <si>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</si>
  <si>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</si>
  <si>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</si>
  <si>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</si>
  <si>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</si>
  <si>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</si>
  <si>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</si>
  <si>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</si>
  <si>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</si>
  <si>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</si>
  <si>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</si>
  <si>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</si>
  <si>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</si>
  <si>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</si>
  <si>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</si>
  <si>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</si>
  <si>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</si>
  <si>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</si>
  <si>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</si>
  <si>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</si>
  <si>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</si>
  <si>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</si>
  <si>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</si>
  <si>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</si>
  <si>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</si>
  <si>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</si>
  <si>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</si>
  <si>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</si>
  <si>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</si>
  <si>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</si>
  <si>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</si>
  <si>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</si>
  <si>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</si>
  <si>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</si>
  <si>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</si>
  <si>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</si>
  <si>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</si>
  <si>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</si>
  <si>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</si>
  <si>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</si>
  <si>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</si>
  <si>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</si>
  <si>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</si>
  <si>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</si>
  <si>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</si>
  <si>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</si>
  <si>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</si>
  <si>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</si>
  <si>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</si>
  <si>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</si>
  <si>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</si>
  <si>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</si>
  <si>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</si>
  <si>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</si>
  <si>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</si>
  <si>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</si>
  <si>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</si>
  <si>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</si>
  <si>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</si>
  <si>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</si>
  <si>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</si>
  <si>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</si>
  <si>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</si>
  <si>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</si>
  <si>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</si>
  <si>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</si>
  <si>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</si>
  <si>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</si>
  <si>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</si>
  <si>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</si>
  <si>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</si>
  <si>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</si>
  <si>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</si>
  <si>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</si>
  <si>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</si>
  <si>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</si>
  <si>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</si>
  <si>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</si>
  <si>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</si>
  <si>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</si>
  <si>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</si>
  <si>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</si>
  <si>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</si>
  <si>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</si>
  <si>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</si>
  <si>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</si>
  <si>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</si>
  <si>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</si>
  <si>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</si>
  <si>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</si>
  <si>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</si>
  <si>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</si>
  <si>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</si>
  <si>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</si>
  <si>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</si>
  <si>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</si>
  <si>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</si>
  <si>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</si>
  <si>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</si>
  <si>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</si>
  <si>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</si>
  <si>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</si>
  <si>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</si>
  <si>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</si>
  <si>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</si>
  <si>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</si>
  <si>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</si>
  <si>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</si>
  <si>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</si>
  <si>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</si>
  <si>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</si>
  <si>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</si>
  <si>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</si>
  <si>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</si>
  <si>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</si>
  <si>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</si>
  <si>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</si>
  <si>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</si>
  <si>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</si>
  <si>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</si>
  <si>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</si>
  <si>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</si>
  <si>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</si>
  <si>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</si>
  <si>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</si>
  <si>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</si>
  <si>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</si>
  <si>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</si>
  <si>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</si>
  <si>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</si>
  <si>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</si>
  <si>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</si>
  <si>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</si>
  <si>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</si>
  <si>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</si>
  <si>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</si>
  <si>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</si>
  <si>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</si>
  <si>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</si>
  <si>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</si>
  <si>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</si>
  <si>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</si>
  <si>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</si>
  <si>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</si>
  <si>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</si>
  <si>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</si>
  <si>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</si>
  <si>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</si>
  <si>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</si>
  <si>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</si>
  <si>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</si>
  <si>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</si>
  <si>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</si>
  <si>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</si>
  <si>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</si>
  <si>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</si>
  <si>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</si>
  <si>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</si>
  <si>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</si>
  <si>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</si>
  <si>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</si>
  <si>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</si>
  <si>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</si>
  <si>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</si>
  <si>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</si>
  <si>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</si>
  <si>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</si>
  <si>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</si>
  <si>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</si>
  <si>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</si>
  <si>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</si>
  <si>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</si>
  <si>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</si>
  <si>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</si>
  <si>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</si>
  <si>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</si>
  <si>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</si>
  <si>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</si>
  <si>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</si>
  <si>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</si>
  <si>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</si>
  <si>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</si>
  <si>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</si>
  <si>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</si>
  <si>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</si>
  <si>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</si>
  <si>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</si>
  <si>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</si>
  <si>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</si>
  <si>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</si>
  <si>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</si>
  <si>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</si>
  <si>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</si>
  <si>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</si>
  <si>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</si>
  <si>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</si>
  <si>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</si>
  <si>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</si>
  <si>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</si>
  <si>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</si>
  <si>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</si>
  <si>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</si>
  <si>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</si>
  <si>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</si>
  <si>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</si>
  <si>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</si>
  <si>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</si>
  <si>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</si>
  <si>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</si>
  <si>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</si>
  <si>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</si>
  <si>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</si>
  <si>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</si>
  <si>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</si>
  <si>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</si>
  <si>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</si>
  <si>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</si>
  <si>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</si>
  <si>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</si>
  <si>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</si>
  <si>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</si>
  <si>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</si>
  <si>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</si>
  <si>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</si>
  <si>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</si>
  <si>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</si>
  <si>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</si>
  <si>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</si>
  <si>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</si>
  <si>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</si>
  <si>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</si>
  <si>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</si>
  <si>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</si>
  <si>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</si>
  <si>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</si>
  <si>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</si>
  <si>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</si>
  <si>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</si>
  <si>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</si>
  <si>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</si>
  <si>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</si>
  <si>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</si>
  <si>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</si>
  <si>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</si>
  <si>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</si>
  <si>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</si>
  <si>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</si>
  <si>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</si>
  <si>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</si>
  <si>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</si>
  <si>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</si>
  <si>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</si>
  <si>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</si>
  <si>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</si>
  <si>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</si>
  <si>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</si>
  <si>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</si>
  <si>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</si>
  <si>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</si>
  <si>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</si>
  <si>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</si>
  <si>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</si>
  <si>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</si>
  <si>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</si>
  <si>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</si>
  <si>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</si>
  <si>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</si>
  <si>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</si>
  <si>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</si>
  <si>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</si>
  <si>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</si>
  <si>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</si>
  <si>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</si>
  <si>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</si>
  <si>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</si>
  <si>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</si>
  <si>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</si>
  <si>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</si>
  <si>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</si>
  <si>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</si>
  <si>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</si>
  <si>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</si>
  <si>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</si>
  <si>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</si>
  <si>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</si>
  <si>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</si>
  <si>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</si>
  <si>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</si>
  <si>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</si>
  <si>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</si>
  <si>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</si>
  <si>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</si>
  <si>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</si>
  <si>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</si>
  <si>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</si>
  <si>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</si>
  <si>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</si>
  <si>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</si>
  <si>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</si>
  <si>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</si>
  <si>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</si>
  <si>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</si>
  <si>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</si>
  <si>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</si>
  <si>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</si>
  <si>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</si>
  <si>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</si>
  <si>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</si>
  <si>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</si>
  <si>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</si>
  <si>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</si>
  <si>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</si>
  <si>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</si>
  <si>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</si>
  <si>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</si>
  <si>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</si>
  <si>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</si>
  <si>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</si>
  <si>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</si>
  <si>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</si>
  <si>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</si>
  <si>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</si>
  <si>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</si>
  <si>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</si>
  <si>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</si>
  <si>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</si>
  <si>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</si>
  <si>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</si>
  <si>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</si>
  <si>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</si>
  <si>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</si>
  <si>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</si>
  <si>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</si>
  <si>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</si>
  <si>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</si>
  <si>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</si>
  <si>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</si>
  <si>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</si>
  <si>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</si>
  <si>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</si>
  <si>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</si>
  <si>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</si>
  <si>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</si>
  <si>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</si>
  <si>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</si>
  <si>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</si>
  <si>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</si>
  <si>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</si>
  <si>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</si>
  <si>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</si>
  <si>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</si>
  <si>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</si>
  <si>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</si>
  <si>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</si>
  <si>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</si>
  <si>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</si>
  <si>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</si>
  <si>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</si>
  <si>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</si>
  <si>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</si>
  <si>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</si>
  <si>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</si>
  <si>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</si>
  <si>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</si>
  <si>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</si>
  <si>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</si>
  <si>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</si>
  <si>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</si>
  <si>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</si>
  <si>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</si>
  <si>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</si>
  <si>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</si>
  <si>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</si>
  <si>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</si>
  <si>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</si>
  <si>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</si>
  <si>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</si>
  <si>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</si>
  <si>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</si>
  <si>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</si>
  <si>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</si>
  <si>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</si>
  <si>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</si>
  <si>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</si>
  <si>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</si>
  <si>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</si>
  <si>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</si>
  <si>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</si>
  <si>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</si>
  <si>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</si>
  <si>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</si>
  <si>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</si>
  <si>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</si>
  <si>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</si>
  <si>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</si>
  <si>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</si>
  <si>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</si>
  <si>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</si>
  <si>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</si>
  <si>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</si>
  <si>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</si>
  <si>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</si>
  <si>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</si>
  <si>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</si>
  <si>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</si>
  <si>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</si>
  <si>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</si>
  <si>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</si>
  <si>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</si>
  <si>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</si>
  <si>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</si>
  <si>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</si>
  <si>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</si>
  <si>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</si>
  <si>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</si>
  <si>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</si>
  <si>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</si>
  <si>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</si>
  <si>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</si>
  <si>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</si>
  <si>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</si>
  <si>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</si>
  <si>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</si>
  <si>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</si>
  <si>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</si>
  <si>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</si>
  <si>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</si>
  <si>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</si>
  <si>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</si>
  <si>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</si>
  <si>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</si>
  <si>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</si>
  <si>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</si>
  <si>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</si>
  <si>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</si>
  <si>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</si>
  <si>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</si>
  <si>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</si>
  <si>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</si>
  <si>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</si>
  <si>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</si>
  <si>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</si>
  <si>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</si>
  <si>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</si>
  <si>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</si>
  <si>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</si>
  <si>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</si>
  <si>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</si>
  <si>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</si>
  <si>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</si>
  <si>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</si>
  <si>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</si>
  <si>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</si>
  <si>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</si>
  <si>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</si>
  <si>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</si>
  <si>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</si>
  <si>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</si>
  <si>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</si>
  <si>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</si>
  <si>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</si>
  <si>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</si>
  <si>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</si>
  <si>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</si>
  <si>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</si>
  <si>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</si>
  <si>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</si>
  <si>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</si>
  <si>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</si>
  <si>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</si>
  <si>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</si>
  <si>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</si>
  <si>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</si>
  <si>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</si>
  <si>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</si>
  <si>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</si>
  <si>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</si>
  <si>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</si>
  <si>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</si>
  <si>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</si>
  <si>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</si>
  <si>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</si>
  <si>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</si>
  <si>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</si>
  <si>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</si>
  <si>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</si>
  <si>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</si>
  <si>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</si>
  <si>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</si>
  <si>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</si>
  <si>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</si>
  <si>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</si>
  <si>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</si>
  <si>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</si>
  <si>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</si>
  <si>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</si>
  <si>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</si>
  <si>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</si>
  <si>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</si>
  <si>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</si>
  <si>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</si>
  <si>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</si>
  <si>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</si>
  <si>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</si>
  <si>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</si>
  <si>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</si>
  <si>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</si>
  <si>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</si>
  <si>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</si>
  <si>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</si>
  <si>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</si>
  <si>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</si>
  <si>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</si>
  <si>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</si>
  <si>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</si>
  <si>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</si>
  <si>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</si>
  <si>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</si>
  <si>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</si>
  <si>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</si>
  <si>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</si>
  <si>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</si>
  <si>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</si>
  <si>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</si>
  <si>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</si>
  <si>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</si>
  <si>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</si>
  <si>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</si>
  <si>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</si>
  <si>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</si>
  <si>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</si>
  <si>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</si>
  <si>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</si>
  <si>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</si>
  <si>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</si>
  <si>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</si>
  <si>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</si>
  <si>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</si>
  <si>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</si>
  <si>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</si>
  <si>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</si>
  <si>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</si>
  <si>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</si>
  <si>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</si>
  <si>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</si>
  <si>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</si>
  <si>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</si>
  <si>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</si>
  <si>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</si>
  <si>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</si>
  <si>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</si>
  <si>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</si>
  <si>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</si>
  <si>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</si>
  <si>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</si>
  <si>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</si>
  <si>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</si>
  <si>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</si>
  <si>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</si>
  <si>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</si>
  <si>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</si>
  <si>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</si>
  <si>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</si>
  <si>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</si>
  <si>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</si>
  <si>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</si>
  <si>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</si>
  <si>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</si>
  <si>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</si>
  <si>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</si>
  <si>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</si>
  <si>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</si>
  <si>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</si>
  <si>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</si>
  <si>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</si>
  <si>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</si>
  <si>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</si>
  <si>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</si>
  <si>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</si>
  <si>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</si>
  <si>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</si>
  <si>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</si>
  <si>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</si>
  <si>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</si>
  <si>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</si>
  <si>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</si>
  <si>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</si>
  <si>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</si>
  <si>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</si>
  <si>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</si>
  <si>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</si>
  <si>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</si>
  <si>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</si>
  <si>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</si>
  <si>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</si>
  <si>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</si>
  <si>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</si>
  <si>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</si>
  <si>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</si>
  <si>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</si>
  <si>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</si>
  <si>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</si>
  <si>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</si>
  <si>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</si>
  <si>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</si>
  <si>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</si>
  <si>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</si>
  <si>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</si>
  <si>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</si>
  <si>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</si>
  <si>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</si>
  <si>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</si>
  <si>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</si>
  <si>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</si>
  <si>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</si>
  <si>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</si>
  <si>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</si>
  <si>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</si>
  <si>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</si>
  <si>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</si>
  <si>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</si>
  <si>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</si>
  <si>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</si>
  <si>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</si>
  <si>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</si>
  <si>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</si>
  <si>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</si>
  <si>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</si>
  <si>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</si>
  <si>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</si>
  <si>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</si>
  <si>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</si>
  <si>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</si>
  <si>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</si>
  <si>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</si>
  <si>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</si>
  <si>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</si>
  <si>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</si>
  <si>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</si>
  <si>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</si>
  <si>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</si>
  <si>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</si>
  <si>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</si>
  <si>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</si>
  <si>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</si>
  <si>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</si>
  <si>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</si>
  <si>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</si>
  <si>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</si>
  <si>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</si>
  <si>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</si>
  <si>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</si>
  <si>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</si>
  <si>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</si>
  <si>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</si>
  <si>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</si>
  <si>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</si>
  <si>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</si>
  <si>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</si>
  <si>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</si>
  <si>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</si>
  <si>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</si>
  <si>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</si>
  <si>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</si>
  <si>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</si>
  <si>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</si>
  <si>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</si>
  <si>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</si>
  <si>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</si>
  <si>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</si>
  <si>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</si>
  <si>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</si>
  <si>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</si>
  <si>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</si>
  <si>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</si>
  <si>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</si>
  <si>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</si>
  <si>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</si>
  <si>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</si>
  <si>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</si>
  <si>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</si>
  <si>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</si>
  <si>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</si>
  <si>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</si>
  <si>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</si>
  <si>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</si>
  <si>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</si>
  <si>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</si>
  <si>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</si>
  <si>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</si>
  <si>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</si>
  <si>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</si>
  <si>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</si>
  <si>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</si>
  <si>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</si>
  <si>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</si>
  <si>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</si>
  <si>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</si>
  <si>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</si>
  <si>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</si>
  <si>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</si>
  <si>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</si>
  <si>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</si>
  <si>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</si>
  <si>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</si>
  <si>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</si>
  <si>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</si>
  <si>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</si>
  <si>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</si>
  <si>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</si>
  <si>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</si>
  <si>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</si>
  <si>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</si>
  <si>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</si>
  <si>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</si>
  <si>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</si>
  <si>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</si>
  <si>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</si>
  <si>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</si>
  <si>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</si>
  <si>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</si>
  <si>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</si>
  <si>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</si>
  <si>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</si>
  <si>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</si>
  <si>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</si>
  <si>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</si>
  <si>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</si>
  <si>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</si>
  <si>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</si>
  <si>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</si>
  <si>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</si>
  <si>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</si>
  <si>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</si>
  <si>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</si>
  <si>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</si>
  <si>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</si>
  <si>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</si>
  <si>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</si>
  <si>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</si>
  <si>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</si>
  <si>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</si>
  <si>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</si>
  <si>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</si>
  <si>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</si>
  <si>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</si>
  <si>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</si>
  <si>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</si>
  <si>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</si>
  <si>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</si>
  <si>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</si>
  <si>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</si>
  <si>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</si>
  <si>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</si>
  <si>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</si>
  <si>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</si>
  <si>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</si>
  <si>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</si>
  <si>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</si>
  <si>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</si>
  <si>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</si>
  <si>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</si>
  <si>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</si>
  <si>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</si>
  <si>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</si>
  <si>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</si>
  <si>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</si>
  <si>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</si>
  <si>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</si>
  <si>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</si>
  <si>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</si>
  <si>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</si>
  <si>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</si>
  <si>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</si>
  <si>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</si>
  <si>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</si>
  <si>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</si>
  <si>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</si>
  <si>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</si>
  <si>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</si>
  <si>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</si>
  <si>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</si>
  <si>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</si>
  <si>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</si>
  <si>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</si>
  <si>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</si>
  <si>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</si>
  <si>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</si>
  <si>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</si>
  <si>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</si>
  <si>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</si>
  <si>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</si>
  <si>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</si>
  <si>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</si>
  <si>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</si>
  <si>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</si>
  <si>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</si>
  <si>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</si>
  <si>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</si>
  <si>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</si>
  <si>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</si>
  <si>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</si>
  <si>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</si>
  <si>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</si>
  <si>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</si>
  <si>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</si>
  <si>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</si>
  <si>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</si>
  <si>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</si>
  <si>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</si>
  <si>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</si>
  <si>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</si>
  <si>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</si>
  <si>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</si>
  <si>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</si>
  <si>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</si>
  <si>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</si>
  <si>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</si>
  <si>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</si>
  <si>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</si>
  <si>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</si>
  <si>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</si>
  <si>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</si>
  <si>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</si>
  <si>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</si>
  <si>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</si>
  <si>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</si>
  <si>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</si>
  <si>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</si>
  <si>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</si>
  <si>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</si>
  <si>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</si>
  <si>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</si>
  <si>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</si>
  <si>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</si>
  <si>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</si>
  <si>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</si>
  <si>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</si>
  <si>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</si>
  <si>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</si>
  <si>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</si>
  <si>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</si>
  <si>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</si>
  <si>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</si>
  <si>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</si>
  <si>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</si>
  <si>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</si>
  <si>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</si>
  <si>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</si>
  <si>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</si>
  <si>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</si>
  <si>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</si>
  <si>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</si>
  <si>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</si>
  <si>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</si>
  <si>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</si>
  <si>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</si>
  <si>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</si>
  <si>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</si>
  <si>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</si>
  <si>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</si>
  <si>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</si>
  <si>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</si>
  <si>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</si>
  <si>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</si>
  <si>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</si>
  <si>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</si>
  <si>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</si>
  <si>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</si>
  <si>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</si>
  <si>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</si>
  <si>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</si>
  <si>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</si>
  <si>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</si>
  <si>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</si>
  <si>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</si>
  <si>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</si>
  <si>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</si>
  <si>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</si>
  <si>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</si>
  <si>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</si>
  <si>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</si>
  <si>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</si>
  <si>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</si>
  <si>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</si>
  <si>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</si>
  <si>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</si>
  <si>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</si>
  <si>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</si>
  <si>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</si>
  <si>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</si>
  <si>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</si>
  <si>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</si>
  <si>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</si>
  <si>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</si>
  <si>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</si>
  <si>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</si>
  <si>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</si>
  <si>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</si>
  <si>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</si>
  <si>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</si>
  <si>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</si>
  <si>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</si>
  <si>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</si>
  <si>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</si>
  <si>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</si>
  <si>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</si>
  <si>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</si>
  <si>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</si>
  <si>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</si>
  <si>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</si>
  <si>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</si>
  <si>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</si>
  <si>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</si>
  <si>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</si>
  <si>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</si>
  <si>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</si>
  <si>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</si>
  <si>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</si>
  <si>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</si>
  <si>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</si>
  <si>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</si>
  <si>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</si>
  <si>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</si>
  <si>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</si>
  <si>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</si>
  <si>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</si>
  <si>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</si>
  <si>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</si>
  <si>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</si>
  <si>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</si>
  <si>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</si>
  <si>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</si>
  <si>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</si>
  <si>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</si>
  <si>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</si>
  <si>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</si>
  <si>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</si>
  <si>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</si>
  <si>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</si>
  <si>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</si>
  <si>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</si>
  <si>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</si>
  <si>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</si>
  <si>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</si>
  <si>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</si>
  <si>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</si>
  <si>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</si>
  <si>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</si>
  <si>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</si>
  <si>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</si>
  <si>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</si>
  <si>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</si>
  <si>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</si>
  <si>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</si>
  <si>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</si>
  <si>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</si>
  <si>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</si>
  <si>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</si>
  <si>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</si>
  <si>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</si>
  <si>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</si>
  <si>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</si>
  <si>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</si>
  <si>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</si>
  <si>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</si>
  <si>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</si>
  <si>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</si>
  <si>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</si>
  <si>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</si>
  <si>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</si>
  <si>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</si>
  <si>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</si>
  <si>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</si>
  <si>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</si>
  <si>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</si>
  <si>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</si>
  <si>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</si>
  <si>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</si>
  <si>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</si>
  <si>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</si>
  <si>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</si>
  <si>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</si>
  <si>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</si>
  <si>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</si>
  <si>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</si>
  <si>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</si>
  <si>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</si>
  <si>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</si>
  <si>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</si>
  <si>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</si>
  <si>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</si>
  <si>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</si>
  <si>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</si>
  <si>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</si>
  <si>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</si>
  <si>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</si>
  <si>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</si>
  <si>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</si>
  <si>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</si>
  <si>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</si>
  <si>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</si>
  <si>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</si>
  <si>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</si>
  <si>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</si>
  <si>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</si>
  <si>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</si>
  <si>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</si>
  <si>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</si>
  <si>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</si>
  <si>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</si>
  <si>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</si>
  <si>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</si>
  <si>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</si>
  <si>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</si>
  <si>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</si>
  <si>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</si>
  <si>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</si>
  <si>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</si>
  <si>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</si>
  <si>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</si>
  <si>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</si>
  <si>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</si>
  <si>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</si>
  <si>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</si>
  <si>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</si>
  <si>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</si>
  <si>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</si>
  <si>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</si>
  <si>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</si>
  <si>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</si>
  <si>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</si>
  <si>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</si>
  <si>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</si>
  <si>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</si>
  <si>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</si>
  <si>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</si>
  <si>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</si>
  <si>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</si>
  <si>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</si>
  <si>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</si>
  <si>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</si>
  <si>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</si>
  <si>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</si>
  <si>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</si>
  <si>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</si>
  <si>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</si>
  <si>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</si>
  <si>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</si>
  <si>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</si>
  <si>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</si>
  <si>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</si>
  <si>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</si>
  <si>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</si>
  <si>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</si>
  <si>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</si>
  <si>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</si>
  <si>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</si>
  <si>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</si>
  <si>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</si>
  <si>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</si>
  <si>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</si>
  <si>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</si>
  <si>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</si>
  <si>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</si>
  <si>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</si>
  <si>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</si>
  <si>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</si>
  <si>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</si>
  <si>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</si>
  <si>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</si>
  <si>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</si>
  <si>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</si>
  <si>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</si>
  <si>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</si>
  <si>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</si>
  <si>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</si>
  <si>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</si>
  <si>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</si>
  <si>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</si>
  <si>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</si>
  <si>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</si>
  <si>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</si>
  <si>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</si>
  <si>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</si>
  <si>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</si>
  <si>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</si>
  <si>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</si>
  <si>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</si>
  <si>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</si>
  <si>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</si>
  <si>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</si>
  <si>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</si>
  <si>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</si>
  <si>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</si>
  <si>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</si>
  <si>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</si>
  <si>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</si>
  <si>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</si>
  <si>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</si>
  <si>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</si>
  <si>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</si>
  <si>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</si>
  <si>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</si>
  <si>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</si>
  <si>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</si>
  <si>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</si>
  <si>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</si>
  <si>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</si>
  <si>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</si>
  <si>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</si>
  <si>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</si>
  <si>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</si>
  <si>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</si>
  <si>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</si>
  <si>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</si>
  <si>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</si>
  <si>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</si>
  <si>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</si>
  <si>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</si>
  <si>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</si>
  <si>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</si>
  <si>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</si>
  <si>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</si>
  <si>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</si>
  <si>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</si>
  <si>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</si>
  <si>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</si>
  <si>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</si>
  <si>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</si>
  <si>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</si>
  <si>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</si>
  <si>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</si>
  <si>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</si>
  <si>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</si>
  <si>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</si>
  <si>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</si>
  <si>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</si>
  <si>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</si>
  <si>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</si>
  <si>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</si>
  <si>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</si>
  <si>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</si>
  <si>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</si>
  <si>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</si>
  <si>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</si>
  <si>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</si>
  <si>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</si>
  <si>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</si>
  <si>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</si>
  <si>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</si>
  <si>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</si>
  <si>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</si>
  <si>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</si>
  <si>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</si>
  <si>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</si>
  <si>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</si>
  <si>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</si>
  <si>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</si>
  <si>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</si>
  <si>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</si>
  <si>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</si>
  <si>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</si>
  <si>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</si>
  <si>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</si>
  <si>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</si>
  <si>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</si>
  <si>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</si>
  <si>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</si>
  <si>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</si>
  <si>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</si>
  <si>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</si>
  <si>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</si>
  <si>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</si>
  <si>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</si>
  <si>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</si>
  <si>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</si>
  <si>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</si>
  <si>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</si>
  <si>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</si>
  <si>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</si>
  <si>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</si>
  <si>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</si>
  <si>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</si>
  <si>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</si>
  <si>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</si>
  <si>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</si>
  <si>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</si>
  <si>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</si>
  <si>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</si>
  <si>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</si>
  <si>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</si>
  <si>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</si>
  <si>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</si>
  <si>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</si>
  <si>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</si>
  <si>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</si>
  <si>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</si>
  <si>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</si>
  <si>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</si>
  <si>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</si>
  <si>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</si>
  <si>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</si>
  <si>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</si>
  <si>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</si>
  <si>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</si>
  <si>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</si>
  <si>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</si>
  <si>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</si>
  <si>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</si>
  <si>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</si>
  <si>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</si>
  <si>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</si>
  <si>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</si>
  <si>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</si>
  <si>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</si>
  <si>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</si>
  <si>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</si>
  <si>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</si>
  <si>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</si>
  <si>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</si>
  <si>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</si>
  <si>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</si>
  <si>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</si>
  <si>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</si>
  <si>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</si>
  <si>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</si>
  <si>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</si>
  <si>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</si>
  <si>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</si>
  <si>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</si>
  <si>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</si>
  <si>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</si>
  <si>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</si>
  <si>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</si>
  <si>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</si>
  <si>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</si>
  <si>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</si>
  <si>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</si>
  <si>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</si>
  <si>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</si>
  <si>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</si>
  <si>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</si>
  <si>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</si>
  <si>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</si>
  <si>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</si>
  <si>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</si>
  <si>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</si>
  <si>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</si>
  <si>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</si>
  <si>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</si>
  <si>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</si>
  <si>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</si>
  <si>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</si>
  <si>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</si>
  <si>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</si>
  <si>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</si>
  <si>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</si>
  <si>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</si>
  <si>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</si>
  <si>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</si>
  <si>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</si>
  <si>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</si>
  <si>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</si>
  <si>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</si>
  <si>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</si>
  <si>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</si>
  <si>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</si>
  <si>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</si>
  <si>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</si>
  <si>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</si>
  <si>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</si>
  <si>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</si>
  <si>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</si>
  <si>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</si>
  <si>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</si>
  <si>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</si>
  <si>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</si>
  <si>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</si>
  <si>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</si>
  <si>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</si>
  <si>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</si>
  <si>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</si>
  <si>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</si>
  <si>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</si>
  <si>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</si>
  <si>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</si>
  <si>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</si>
  <si>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</si>
  <si>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</si>
  <si>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</si>
  <si>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</si>
  <si>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</si>
  <si>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</si>
  <si>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</si>
  <si>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</si>
  <si>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</si>
  <si>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</si>
  <si>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</si>
  <si>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</si>
  <si>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</si>
  <si>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</si>
  <si>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</si>
  <si>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</si>
  <si>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</si>
  <si>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</si>
  <si>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</si>
  <si>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</si>
  <si>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</si>
  <si>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</si>
  <si>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</si>
  <si>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</si>
  <si>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</si>
  <si>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</si>
  <si>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</si>
  <si>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</si>
  <si>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</si>
  <si>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</si>
  <si>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</si>
  <si>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</si>
  <si>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</si>
  <si>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</si>
  <si>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</si>
  <si>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</si>
  <si>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</si>
  <si>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</si>
  <si>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</si>
  <si>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</si>
  <si>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</si>
  <si>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</si>
  <si>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</si>
  <si>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</si>
  <si>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</si>
  <si>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</si>
  <si>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</si>
  <si>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</si>
  <si>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</si>
  <si>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</si>
  <si>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</si>
  <si>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</si>
  <si>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</si>
  <si>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</si>
  <si>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</si>
  <si>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</si>
  <si>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</si>
  <si>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</si>
  <si>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</si>
  <si>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</si>
  <si>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</si>
  <si>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</si>
  <si>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</si>
  <si>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</si>
  <si>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</si>
  <si>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</si>
  <si>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</si>
  <si>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</si>
  <si>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</si>
  <si>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</si>
  <si>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</si>
  <si>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</si>
  <si>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</si>
  <si>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</si>
  <si>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</si>
  <si>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</si>
  <si>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</si>
  <si>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</si>
  <si>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</si>
  <si>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</si>
  <si>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</si>
  <si>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</si>
  <si>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</si>
  <si>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</si>
  <si>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</si>
  <si>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</si>
  <si>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</si>
  <si>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</si>
  <si>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</si>
  <si>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</si>
  <si>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</si>
  <si>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</si>
  <si>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</si>
  <si>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</si>
  <si>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</si>
  <si>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</si>
  <si>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</si>
  <si>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</si>
  <si>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</si>
  <si>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</si>
  <si>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</si>
  <si>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</si>
  <si>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</si>
  <si>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</si>
  <si>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</si>
  <si>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</si>
  <si>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</si>
  <si>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</si>
  <si>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</si>
  <si>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</si>
  <si>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</si>
  <si>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</si>
  <si>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</si>
  <si>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</si>
  <si>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</si>
  <si>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</si>
  <si>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</si>
  <si>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</si>
  <si>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</si>
  <si>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</si>
  <si>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</si>
  <si>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</si>
  <si>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</si>
  <si>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</si>
  <si>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</si>
  <si>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</si>
  <si>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</si>
  <si>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</si>
  <si>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</si>
  <si>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</si>
  <si>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</si>
  <si>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</si>
  <si>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</si>
  <si>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</si>
  <si>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</si>
  <si>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</si>
  <si>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</si>
  <si>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</si>
  <si>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</si>
  <si>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</si>
  <si>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</si>
  <si>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</si>
  <si>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</si>
  <si>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</si>
  <si>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</si>
  <si>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</si>
  <si>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</si>
  <si>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</si>
  <si>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</si>
  <si>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</si>
  <si>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</si>
  <si>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</si>
  <si>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</si>
  <si>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</si>
  <si>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</si>
  <si>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</si>
  <si>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</si>
  <si>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</si>
  <si>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</si>
  <si>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</si>
  <si>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</si>
  <si>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</si>
  <si>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</si>
  <si>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</si>
  <si>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</si>
  <si>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</si>
  <si>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</si>
  <si>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</si>
  <si>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</si>
  <si>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</si>
  <si>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</si>
  <si>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</si>
  <si>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</si>
  <si>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</si>
  <si>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</si>
  <si>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</si>
  <si>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</si>
  <si>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</si>
  <si>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</si>
  <si>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</si>
  <si>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</si>
  <si>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</si>
  <si>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</si>
  <si>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</si>
  <si>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</si>
  <si>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</si>
  <si>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</si>
  <si>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</si>
  <si>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</si>
  <si>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</si>
  <si>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</si>
  <si>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</si>
  <si>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</si>
  <si>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</si>
  <si>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</si>
  <si>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</si>
  <si>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</si>
  <si>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</si>
  <si>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</si>
  <si>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</si>
  <si>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</si>
  <si>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</si>
  <si>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</si>
  <si>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</si>
  <si>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</si>
  <si>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</si>
  <si>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</si>
  <si>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</si>
  <si>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</si>
  <si>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</si>
  <si>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</si>
  <si>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</si>
  <si>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</si>
  <si>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</si>
  <si>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</si>
  <si>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</si>
  <si>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</si>
  <si>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</si>
  <si>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</si>
  <si>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</si>
  <si>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</si>
  <si>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</si>
  <si>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</si>
  <si>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</si>
  <si>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</si>
  <si>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</si>
  <si>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</si>
  <si>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</si>
  <si>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</si>
  <si>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</si>
  <si>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</si>
  <si>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</si>
  <si>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</si>
  <si>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</si>
  <si>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</si>
  <si>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</si>
  <si>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</si>
  <si>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</si>
  <si>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</si>
  <si>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</si>
  <si>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</si>
  <si>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</si>
  <si>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</si>
  <si>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</si>
  <si>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</si>
  <si>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</si>
  <si>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</si>
  <si>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</si>
  <si>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</si>
  <si>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</si>
  <si>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</si>
  <si>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</si>
  <si>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</si>
  <si>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</si>
  <si>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</si>
  <si>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</si>
  <si>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</si>
  <si>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</si>
  <si>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</si>
  <si>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</si>
  <si>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</si>
  <si>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</si>
  <si>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</si>
  <si>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</si>
  <si>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</si>
  <si>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</si>
  <si>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</si>
  <si>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</si>
  <si>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</si>
  <si>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</si>
  <si>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</si>
  <si>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</si>
  <si>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</si>
  <si>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</si>
  <si>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</si>
  <si>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</si>
  <si>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</si>
  <si>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</si>
  <si>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</si>
  <si>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</si>
  <si>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</si>
  <si>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</si>
  <si>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</si>
  <si>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</si>
  <si>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</si>
  <si>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</si>
  <si>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</si>
  <si>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</si>
  <si>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</si>
  <si>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</si>
  <si>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</si>
  <si>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</si>
  <si>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</si>
  <si>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</si>
  <si>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</si>
  <si>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</si>
  <si>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</si>
  <si>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</si>
  <si>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</si>
  <si>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</si>
  <si>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</si>
  <si>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</si>
  <si>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</si>
  <si>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</si>
  <si>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</si>
  <si>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</si>
  <si>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</si>
  <si>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</si>
  <si>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</si>
  <si>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</si>
  <si>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</si>
  <si>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</si>
  <si>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</si>
  <si>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</si>
  <si>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</si>
  <si>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</si>
  <si>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</si>
  <si>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</si>
  <si>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</si>
  <si>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</si>
  <si>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</si>
  <si>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</si>
  <si>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</si>
  <si>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</si>
  <si>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</si>
  <si>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</si>
  <si>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</si>
  <si>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</si>
  <si>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</si>
  <si>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</si>
  <si>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</si>
  <si>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</si>
  <si>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</si>
  <si>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</si>
  <si>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</si>
  <si>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</si>
  <si>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</si>
  <si>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</si>
  <si>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</si>
  <si>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</si>
  <si>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</si>
  <si>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</si>
  <si>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</si>
  <si>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</si>
  <si>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</si>
  <si>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</si>
  <si>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</si>
  <si>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</si>
  <si>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</si>
  <si>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</si>
  <si>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</si>
  <si>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</si>
  <si>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</si>
  <si>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</si>
  <si>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</si>
  <si>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</si>
  <si>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</si>
  <si>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</si>
  <si>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</si>
  <si>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</si>
  <si>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</si>
  <si>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</si>
  <si>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</si>
  <si>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</si>
  <si>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</si>
  <si>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</si>
  <si>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</si>
  <si>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</si>
  <si>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</si>
  <si>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</si>
  <si>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</si>
  <si>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</si>
  <si>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</si>
  <si>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</si>
  <si>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</si>
  <si>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</si>
  <si>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</si>
  <si>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</si>
  <si>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</si>
  <si>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</si>
  <si>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</si>
  <si>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</si>
  <si>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</si>
  <si>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</si>
  <si>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</si>
  <si>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</si>
  <si>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</si>
  <si>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</si>
  <si>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</si>
  <si>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</si>
  <si>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</si>
  <si>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</si>
  <si>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</si>
  <si>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</si>
  <si>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</si>
  <si>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</si>
  <si>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</si>
  <si>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</si>
  <si>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</si>
  <si>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</si>
  <si>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</si>
  <si>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</si>
  <si>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</si>
  <si>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</si>
  <si>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</si>
  <si>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</si>
  <si>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</si>
  <si>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</si>
  <si>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</si>
  <si>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</si>
  <si>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</si>
  <si>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</si>
  <si>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</si>
  <si>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</si>
  <si>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</si>
  <si>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</si>
  <si>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</si>
  <si>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</si>
  <si>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</si>
  <si>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</si>
  <si>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</si>
  <si>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</si>
  <si>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</si>
  <si>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</si>
  <si>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</si>
  <si>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</si>
  <si>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</si>
  <si>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</si>
  <si>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</si>
  <si>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</si>
  <si>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</si>
  <si>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</si>
  <si>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</si>
  <si>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</si>
  <si>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</si>
  <si>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</si>
  <si>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</si>
  <si>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</si>
  <si>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</si>
  <si>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</si>
  <si>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</si>
  <si>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</si>
  <si>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</si>
  <si>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</si>
  <si>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</si>
  <si>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</si>
  <si>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</si>
  <si>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</si>
  <si>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</si>
  <si>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</si>
  <si>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</si>
  <si>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</si>
  <si>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</si>
  <si>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</si>
  <si>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</si>
  <si>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</si>
  <si>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</si>
  <si>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</si>
  <si>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</si>
  <si>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</si>
  <si>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</si>
  <si>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</si>
  <si>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</si>
  <si>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</si>
  <si>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</si>
  <si>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</si>
  <si>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</si>
  <si>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</si>
  <si>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</si>
  <si>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</si>
  <si>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</si>
  <si>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</si>
  <si>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</si>
  <si>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</si>
  <si>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</si>
  <si>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</si>
  <si>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</si>
  <si>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</si>
  <si>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</si>
  <si>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</si>
  <si>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</si>
  <si>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</si>
  <si>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</si>
  <si>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</si>
  <si>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</si>
  <si>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</si>
  <si>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</si>
  <si>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</si>
  <si>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</si>
  <si>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</si>
  <si>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</si>
  <si>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</si>
  <si>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</si>
  <si>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</si>
  <si>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</si>
  <si>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</si>
  <si>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</si>
  <si>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</si>
  <si>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</si>
  <si>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</si>
  <si>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</si>
  <si>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</si>
  <si>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</si>
  <si>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</si>
  <si>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</si>
  <si>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</si>
  <si>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</si>
  <si>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</si>
  <si>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</si>
  <si>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</si>
  <si>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</si>
  <si>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</si>
  <si>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</si>
  <si>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</si>
  <si>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</si>
  <si>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</si>
  <si>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</si>
  <si>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</si>
  <si>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</si>
  <si>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</si>
  <si>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</si>
  <si>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</si>
  <si>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</si>
  <si>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</si>
  <si>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</si>
  <si>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</si>
  <si>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</si>
  <si>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</si>
  <si>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</si>
  <si>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</si>
  <si>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</si>
  <si>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</si>
  <si>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</si>
  <si>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</si>
  <si>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</si>
  <si>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</si>
  <si>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</si>
  <si>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</si>
  <si>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</si>
  <si>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</si>
  <si>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</si>
  <si>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</si>
  <si>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</si>
  <si>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</si>
  <si>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</si>
  <si>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</si>
  <si>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</si>
  <si>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</si>
  <si>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</si>
  <si>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</si>
  <si>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</si>
  <si>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</si>
  <si>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</si>
  <si>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</si>
  <si>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</si>
  <si>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</si>
  <si>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</si>
  <si>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</si>
  <si>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</si>
  <si>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</si>
  <si>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</si>
  <si>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</si>
  <si>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</si>
  <si>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</si>
  <si>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</si>
  <si>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</si>
  <si>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</si>
  <si>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</si>
  <si>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</si>
  <si>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</si>
  <si>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</si>
  <si>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</si>
  <si>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</si>
  <si>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</si>
  <si>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</si>
  <si>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</si>
  <si>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</si>
  <si>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</si>
  <si>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</si>
  <si>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</si>
  <si>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</si>
  <si>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</si>
  <si>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</si>
  <si>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</si>
  <si>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</si>
  <si>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</si>
  <si>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</si>
  <si>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</si>
  <si>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</si>
  <si>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</si>
  <si>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</si>
  <si>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</si>
  <si>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</si>
  <si>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</si>
  <si>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</si>
  <si>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</si>
  <si>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</si>
  <si>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</si>
  <si>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</si>
  <si>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</si>
  <si>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</si>
  <si>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</si>
  <si>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</si>
  <si>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</si>
  <si>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</si>
  <si>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</si>
  <si>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</si>
  <si>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</si>
  <si>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</si>
  <si>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</si>
  <si>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</si>
  <si>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</si>
  <si>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</si>
  <si>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</si>
  <si>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</si>
  <si>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</si>
  <si>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</si>
  <si>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</si>
  <si>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</si>
  <si>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</si>
  <si>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</si>
  <si>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</si>
  <si>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</si>
  <si>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</si>
  <si>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</si>
  <si>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</si>
  <si>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</si>
  <si>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</si>
  <si>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</si>
  <si>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</si>
  <si>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</si>
  <si>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</si>
  <si>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</si>
  <si>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</si>
  <si>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</si>
  <si>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</si>
  <si>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</si>
  <si>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</si>
  <si>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</si>
  <si>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</si>
  <si>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</si>
  <si>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</si>
  <si>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</si>
  <si>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</si>
  <si>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</si>
  <si>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</si>
  <si>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</si>
  <si>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</si>
  <si>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</si>
  <si>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</si>
  <si>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</si>
  <si>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</si>
  <si>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</si>
  <si>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</si>
  <si>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</si>
  <si>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</si>
  <si>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</si>
  <si>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</si>
  <si>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</si>
  <si>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</si>
  <si>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</si>
  <si>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</si>
  <si>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</si>
  <si>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</si>
  <si>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</si>
  <si>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</si>
  <si>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</si>
  <si>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</si>
  <si>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</si>
  <si>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</si>
  <si>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</si>
  <si>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</si>
  <si>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</si>
  <si>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</si>
  <si>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</si>
  <si>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</si>
  <si>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</si>
  <si>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</si>
  <si>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</si>
  <si>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</si>
  <si>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</si>
  <si>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</si>
  <si>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</si>
  <si>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</si>
  <si>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</si>
  <si>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</si>
  <si>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</si>
  <si>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</si>
  <si>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</si>
  <si>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</si>
  <si>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</si>
  <si>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</si>
  <si>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</si>
  <si>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</si>
  <si>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</si>
  <si>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</si>
  <si>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</si>
  <si>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</si>
  <si>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</si>
  <si>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</si>
  <si>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</si>
  <si>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</si>
  <si>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</si>
  <si>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</si>
  <si>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</si>
  <si>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</si>
  <si>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</si>
  <si>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</si>
  <si>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</si>
  <si>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</si>
  <si>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</si>
  <si>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</si>
  <si>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</si>
  <si>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</si>
  <si>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</si>
  <si>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</si>
  <si>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</si>
  <si>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</si>
  <si>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</si>
  <si>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</si>
  <si>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</si>
  <si>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</si>
  <si>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</si>
  <si>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</si>
  <si>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</si>
  <si>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</si>
  <si>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</si>
  <si>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</si>
  <si>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</si>
  <si>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</si>
  <si>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</si>
  <si>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</si>
  <si>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</si>
  <si>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</si>
  <si>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</si>
  <si>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</si>
  <si>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</si>
  <si>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</si>
  <si>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</si>
  <si>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</si>
  <si>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</si>
  <si>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</si>
  <si>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</si>
  <si>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</si>
  <si>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</si>
  <si>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</si>
  <si>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</si>
  <si>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</si>
  <si>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</si>
  <si>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</si>
  <si>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</si>
  <si>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</si>
  <si>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</si>
  <si>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</si>
  <si>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</si>
  <si>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</si>
  <si>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</si>
  <si>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</si>
  <si>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</si>
  <si>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</si>
  <si>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</si>
  <si>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</si>
  <si>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</si>
  <si>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</si>
  <si>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</si>
  <si>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</si>
  <si>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</si>
  <si>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</si>
  <si>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</si>
  <si>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</si>
  <si>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</si>
  <si>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</si>
  <si>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</si>
  <si>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</si>
  <si>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</si>
  <si>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</si>
  <si>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</si>
  <si>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</si>
  <si>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</si>
  <si>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</si>
  <si>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</si>
  <si>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</si>
  <si>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</si>
  <si>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</si>
  <si>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</si>
  <si>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</si>
  <si>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</si>
  <si>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</si>
  <si>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</si>
  <si>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</si>
  <si>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</si>
  <si>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</si>
  <si>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</si>
  <si>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</si>
  <si>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</si>
  <si>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</si>
  <si>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</si>
  <si>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</si>
  <si>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</si>
  <si>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</si>
  <si>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</si>
  <si>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</si>
  <si>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</si>
  <si>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</si>
  <si>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</si>
  <si>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</si>
  <si>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</si>
  <si>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</si>
  <si>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</si>
  <si>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</si>
  <si>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</si>
  <si>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</si>
  <si>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</si>
  <si>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</si>
  <si>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</si>
  <si>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</si>
  <si>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</si>
  <si>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</si>
  <si>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</si>
  <si>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</si>
  <si>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</si>
  <si>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</si>
  <si>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</si>
  <si>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</si>
  <si>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</si>
  <si>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</si>
  <si>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</si>
  <si>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</si>
  <si>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</si>
  <si>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</si>
  <si>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</si>
  <si>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</si>
  <si>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</si>
  <si>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</si>
  <si>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</si>
  <si>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</si>
  <si>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</si>
  <si>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</si>
  <si>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</si>
  <si>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</si>
  <si>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</si>
  <si>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</si>
  <si>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</si>
  <si>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</si>
  <si>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</si>
  <si>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</si>
  <si>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</si>
  <si>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</si>
  <si>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</si>
  <si>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</si>
  <si>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</si>
  <si>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</si>
  <si>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</si>
  <si>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</si>
  <si>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</si>
  <si>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</si>
  <si>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</si>
  <si>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</si>
  <si>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</si>
  <si>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</si>
  <si>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</si>
  <si>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</si>
  <si>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</si>
  <si>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</si>
  <si>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</si>
  <si>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</si>
  <si>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</si>
  <si>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</si>
  <si>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</si>
  <si>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</si>
  <si>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</si>
  <si>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</si>
  <si>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</si>
  <si>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</si>
  <si>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</si>
  <si>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</si>
  <si>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</si>
  <si>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</si>
  <si>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</si>
  <si>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</si>
  <si>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</si>
  <si>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</si>
  <si>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</si>
  <si>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</si>
  <si>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</si>
  <si>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</si>
  <si>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</si>
  <si>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</si>
  <si>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</si>
  <si>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</si>
  <si>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</si>
  <si>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</si>
  <si>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</si>
  <si>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</si>
  <si>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</si>
  <si>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</si>
  <si>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</si>
  <si>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</si>
  <si>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</si>
  <si>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</si>
  <si>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</si>
  <si>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</si>
  <si>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</si>
  <si>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</si>
  <si>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</si>
  <si>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</si>
  <si>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</si>
  <si>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</si>
  <si>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</si>
  <si>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</si>
  <si>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</si>
  <si>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</si>
  <si>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</si>
  <si>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</si>
  <si>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</si>
  <si>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</si>
  <si>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</si>
  <si>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</si>
  <si>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</si>
  <si>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</si>
  <si>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</si>
  <si>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</si>
  <si>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</si>
  <si>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</si>
  <si>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</si>
  <si>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</si>
  <si>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</si>
  <si>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</si>
  <si>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</si>
  <si>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</si>
  <si>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</si>
  <si>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</si>
  <si>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</si>
  <si>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</si>
  <si>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</si>
  <si>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</si>
  <si>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</si>
  <si>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</si>
  <si>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</si>
  <si>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</si>
  <si>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</si>
  <si>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</si>
  <si>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</si>
  <si>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</si>
  <si>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</si>
  <si>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</si>
  <si>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</si>
  <si>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</si>
  <si>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</si>
  <si>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</si>
  <si>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</si>
  <si>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</si>
  <si>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</si>
  <si>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</si>
  <si>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</si>
  <si>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</si>
  <si>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</si>
  <si>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</si>
  <si>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</si>
  <si>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</si>
  <si>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</si>
  <si>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</si>
  <si>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</si>
  <si>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</si>
  <si>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</si>
  <si>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</si>
  <si>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</si>
  <si>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</si>
  <si>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</si>
  <si>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</si>
  <si>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</si>
  <si>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</si>
  <si>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</si>
  <si>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</si>
  <si>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</si>
  <si>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</si>
  <si>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</si>
  <si>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</si>
  <si>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</si>
  <si>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</si>
  <si>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</si>
  <si>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</si>
  <si>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</si>
  <si>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</si>
  <si>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</si>
  <si>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</si>
  <si>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</si>
  <si>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</si>
  <si>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</si>
  <si>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</si>
  <si>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</si>
  <si>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</si>
  <si>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</si>
  <si>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</si>
  <si>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</si>
  <si>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</si>
  <si>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</si>
  <si>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</si>
  <si>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</si>
  <si>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</si>
  <si>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</si>
  <si>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</si>
  <si>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</si>
  <si>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</si>
  <si>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</si>
  <si>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</si>
  <si>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</si>
  <si>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</si>
  <si>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</si>
  <si>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</si>
  <si>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</si>
  <si>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</si>
  <si>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</si>
  <si>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</si>
  <si>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</si>
  <si>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</si>
  <si>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</si>
  <si>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</si>
  <si>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</si>
  <si>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</si>
  <si>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</si>
  <si>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</si>
  <si>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</si>
  <si>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</si>
  <si>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</si>
  <si>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</si>
  <si>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</si>
  <si>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</si>
  <si>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</si>
  <si>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</si>
  <si>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</si>
  <si>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</si>
  <si>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</si>
  <si>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</si>
  <si>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</si>
  <si>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</si>
  <si>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</si>
  <si>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</si>
  <si>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</si>
  <si>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</si>
  <si>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</si>
  <si>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</si>
  <si>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</si>
  <si>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</si>
  <si>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</si>
  <si>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</si>
  <si>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</si>
  <si>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</si>
  <si>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</si>
  <si>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</si>
  <si>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</si>
  <si>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</si>
  <si>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</si>
  <si>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</si>
  <si>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</si>
  <si>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</si>
  <si>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</si>
  <si>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</si>
  <si>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</si>
  <si>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</si>
  <si>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</si>
  <si>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</si>
  <si>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</si>
  <si>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</si>
  <si>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</si>
  <si>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</si>
  <si>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</si>
  <si>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</si>
  <si>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</si>
  <si>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</si>
  <si>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</si>
  <si>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</si>
  <si>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</si>
  <si>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</si>
  <si>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</si>
  <si>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</si>
  <si>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</si>
  <si>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</si>
  <si>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</si>
  <si>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</si>
  <si>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</si>
  <si>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</si>
  <si>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</si>
  <si>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</si>
  <si>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</si>
  <si>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</si>
  <si>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</si>
  <si>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</si>
  <si>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</si>
  <si>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</si>
  <si>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</si>
  <si>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</si>
  <si>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</si>
  <si>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</si>
  <si>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</si>
  <si>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</si>
  <si>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</si>
  <si>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</si>
  <si>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</si>
  <si>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</si>
  <si>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</si>
  <si>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</si>
  <si>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</si>
  <si>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</si>
  <si>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</si>
  <si>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</si>
  <si>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</si>
  <si>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</si>
  <si>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</si>
  <si>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</si>
  <si>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</si>
  <si>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</si>
  <si>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</si>
  <si>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</si>
  <si>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</si>
  <si>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</si>
  <si>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</si>
  <si>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</si>
  <si>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</si>
  <si>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</si>
  <si>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</si>
  <si>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</si>
  <si>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</si>
  <si>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</si>
  <si>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</si>
  <si>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</si>
  <si>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</si>
  <si>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</si>
  <si>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</si>
  <si>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</si>
  <si>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</si>
  <si>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</si>
  <si>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</si>
  <si>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</si>
  <si>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</si>
  <si>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</si>
  <si>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</si>
  <si>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</si>
  <si>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</si>
  <si>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</si>
  <si>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</si>
  <si>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</si>
  <si>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</si>
  <si>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</si>
  <si>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</si>
  <si>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</si>
  <si>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</si>
  <si>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</si>
  <si>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</si>
  <si>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</si>
  <si>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</si>
  <si>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</si>
  <si>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</si>
  <si>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</si>
  <si>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</si>
  <si>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</si>
  <si>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</si>
  <si>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</si>
  <si>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</si>
  <si>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</si>
  <si>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</si>
  <si>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</si>
  <si>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</si>
  <si>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</si>
  <si>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</si>
  <si>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</si>
  <si>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</si>
  <si>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</si>
  <si>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</si>
  <si>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</si>
  <si>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</si>
  <si>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</si>
  <si>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</si>
  <si>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</si>
  <si>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</si>
  <si>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</si>
  <si>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</si>
  <si>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</si>
  <si>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</si>
  <si>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</si>
  <si>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</si>
  <si>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</si>
  <si>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</si>
  <si>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</si>
  <si>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</si>
  <si>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</si>
  <si>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</si>
  <si>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</si>
  <si>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</si>
  <si>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</si>
  <si>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</si>
  <si>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</si>
  <si>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</si>
  <si>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</si>
  <si>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</si>
  <si>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</si>
  <si>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</si>
  <si>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</si>
  <si>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</si>
  <si>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</si>
  <si>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</si>
  <si>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</si>
  <si>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</si>
  <si>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</si>
  <si>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</si>
  <si>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</si>
  <si>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</si>
  <si>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</si>
  <si>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</si>
  <si>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</si>
  <si>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</si>
  <si>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</si>
  <si>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</si>
  <si>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</si>
  <si>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</si>
  <si>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</si>
  <si>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</si>
  <si>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</si>
  <si>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</si>
  <si>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</si>
  <si>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</si>
  <si>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</si>
  <si>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</si>
  <si>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</si>
  <si>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</si>
  <si>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</si>
  <si>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</si>
  <si>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</si>
  <si>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</si>
  <si>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</si>
  <si>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</si>
  <si>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</si>
  <si>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</si>
  <si>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</si>
  <si>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</si>
  <si>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</si>
  <si>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</si>
  <si>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</si>
  <si>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</si>
  <si>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</si>
  <si>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</si>
  <si>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</si>
  <si>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</si>
  <si>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</si>
  <si>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</si>
  <si>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</si>
  <si>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</si>
  <si>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</si>
  <si>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</si>
  <si>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</si>
  <si>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</si>
  <si>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</si>
  <si>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</si>
  <si>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</si>
  <si>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</si>
  <si>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</si>
  <si>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</si>
  <si>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</si>
  <si>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</si>
  <si>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</si>
  <si>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</si>
  <si>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</si>
  <si>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</si>
  <si>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</si>
  <si>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</si>
  <si>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</si>
  <si>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</si>
  <si>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</si>
  <si>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</si>
  <si>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</si>
  <si>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</si>
  <si>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</si>
  <si>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</si>
  <si>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</si>
  <si>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</si>
  <si>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</si>
  <si>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</si>
  <si>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</si>
  <si>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</si>
  <si>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</si>
  <si>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</si>
  <si>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</si>
  <si>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</si>
  <si>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</si>
  <si>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</si>
  <si>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</si>
  <si>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</si>
  <si>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</si>
  <si>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</si>
  <si>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</si>
  <si>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</si>
  <si>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</si>
  <si>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</si>
  <si>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</si>
  <si>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</si>
  <si>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</si>
  <si>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</si>
  <si>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</si>
  <si>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</si>
  <si>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</si>
  <si>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</si>
  <si>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</si>
  <si>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</si>
  <si>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</si>
  <si>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</si>
  <si>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</si>
  <si>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</si>
  <si>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</si>
  <si>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</si>
  <si>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</si>
  <si>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</si>
  <si>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</si>
  <si>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</si>
  <si>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</si>
  <si>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</si>
  <si>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</si>
  <si>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</si>
  <si>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</si>
  <si>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</si>
  <si>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</si>
  <si>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</si>
  <si>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</si>
  <si>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</si>
  <si>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</si>
  <si>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</si>
  <si>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</si>
  <si>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</si>
  <si>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</si>
  <si>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</si>
  <si>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</si>
  <si>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</si>
  <si>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</si>
  <si>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</si>
  <si>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</si>
  <si>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</si>
  <si>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</si>
  <si>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</si>
  <si>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</si>
  <si>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</si>
  <si>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</si>
  <si>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</si>
  <si>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</si>
  <si>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</si>
  <si>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</si>
  <si>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</si>
  <si>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</si>
  <si>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</si>
  <si>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</si>
  <si>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</si>
  <si>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</si>
  <si>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</si>
  <si>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</si>
  <si>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</si>
  <si>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</si>
  <si>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</si>
  <si>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</si>
  <si>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</si>
  <si>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</si>
  <si>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</si>
  <si>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</si>
  <si>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</si>
  <si>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</si>
  <si>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</si>
  <si>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</si>
  <si>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</si>
  <si>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</si>
  <si>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</si>
  <si>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</si>
  <si>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</si>
  <si>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</si>
  <si>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</si>
  <si>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</si>
  <si>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</si>
  <si>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</si>
  <si>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</si>
  <si>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</si>
  <si>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</si>
  <si>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</si>
  <si>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</si>
  <si>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</si>
  <si>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</si>
  <si>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</si>
  <si>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</si>
  <si>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</si>
  <si>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</si>
  <si>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</si>
  <si>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</si>
  <si>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</si>
  <si>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</si>
  <si>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</si>
  <si>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</si>
  <si>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</si>
  <si>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</si>
  <si>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</si>
  <si>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</si>
  <si>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</si>
  <si>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</si>
  <si>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</si>
  <si>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</si>
  <si>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</si>
  <si>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</si>
  <si>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</si>
  <si>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</si>
  <si>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</si>
  <si>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</si>
  <si>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</si>
  <si>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</si>
  <si>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</si>
  <si>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</si>
  <si>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</si>
  <si>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</si>
  <si>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</si>
  <si>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</si>
  <si>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</si>
  <si>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</si>
  <si>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</si>
  <si>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</si>
  <si>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</si>
  <si>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</si>
  <si>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</si>
  <si>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</si>
  <si>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</si>
  <si>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</si>
  <si>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</si>
  <si>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</si>
  <si>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</si>
  <si>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</si>
  <si>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</si>
  <si>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</si>
  <si>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</si>
  <si>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</si>
  <si>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</si>
  <si>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</si>
  <si>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</si>
  <si>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</si>
  <si>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</si>
  <si>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</si>
  <si>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</si>
  <si>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</si>
  <si>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</si>
  <si>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</si>
  <si>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</si>
  <si>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</si>
  <si>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</si>
  <si>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</si>
  <si>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</si>
  <si>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</si>
  <si>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</si>
  <si>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</si>
  <si>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</si>
  <si>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</si>
  <si>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</si>
  <si>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</si>
  <si>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</si>
  <si>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</si>
  <si>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</si>
  <si>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</si>
  <si>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</si>
  <si>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</si>
  <si>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</si>
  <si>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</si>
  <si>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</si>
  <si>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</si>
  <si>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</si>
  <si>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</si>
  <si>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</si>
  <si>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</si>
  <si>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</si>
  <si>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</si>
  <si>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</si>
  <si>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</si>
  <si>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</si>
  <si>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</si>
  <si>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</si>
  <si>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</si>
  <si>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</si>
  <si>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</si>
  <si>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</si>
  <si>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</si>
  <si>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</si>
  <si>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</si>
  <si>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</si>
  <si>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</si>
  <si>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</si>
  <si>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</si>
  <si>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</si>
  <si>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</si>
  <si>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</si>
  <si>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</si>
  <si>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</si>
  <si>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</si>
  <si>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</si>
  <si>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</si>
  <si>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</si>
  <si>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</si>
  <si>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</si>
  <si>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</si>
  <si>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</si>
  <si>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</si>
  <si>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</si>
  <si>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</si>
  <si>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</si>
  <si>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</si>
  <si>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</si>
  <si>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</si>
  <si>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</si>
  <si>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</si>
  <si>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</si>
  <si>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</si>
  <si>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</si>
  <si>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</si>
  <si>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</si>
  <si>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</si>
  <si>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</si>
  <si>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</si>
  <si>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</si>
  <si>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</si>
  <si>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</si>
  <si>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</si>
  <si>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</si>
  <si>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</si>
  <si>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</si>
  <si>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</si>
  <si>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</si>
  <si>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</si>
  <si>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</si>
  <si>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</si>
  <si>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</si>
  <si>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</si>
  <si>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</si>
  <si>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</si>
  <si>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</si>
  <si>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</si>
  <si>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</si>
  <si>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</si>
  <si>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</si>
  <si>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</si>
  <si>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</si>
  <si>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</si>
  <si>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</si>
  <si>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</si>
  <si>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</si>
  <si>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</si>
  <si>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</si>
  <si>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</si>
  <si>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</si>
  <si>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</si>
  <si>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</si>
  <si>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</si>
  <si>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</si>
  <si>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</si>
  <si>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</si>
  <si>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</si>
  <si>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</si>
  <si>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</si>
  <si>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</si>
  <si>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</si>
  <si>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</si>
  <si>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</si>
  <si>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</si>
  <si>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</si>
  <si>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</si>
  <si>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</si>
  <si>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</si>
  <si>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</si>
  <si>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</si>
  <si>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</si>
  <si>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</si>
  <si>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</si>
  <si>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</si>
  <si>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</si>
  <si>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</si>
  <si>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</si>
  <si>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</si>
  <si>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</si>
  <si>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</si>
  <si>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</si>
  <si>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</si>
  <si>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</si>
  <si>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</si>
  <si>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</si>
  <si>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</si>
  <si>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</si>
  <si>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</si>
  <si>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</si>
  <si>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</si>
  <si>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</si>
  <si>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</si>
  <si>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</si>
  <si>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</si>
  <si>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</si>
  <si>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</si>
  <si>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</si>
  <si>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</si>
  <si>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</si>
  <si>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</si>
  <si>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</si>
  <si>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</si>
  <si>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</si>
  <si>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</si>
  <si>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</si>
  <si>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</si>
  <si>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</si>
  <si>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</si>
  <si>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</si>
  <si>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</si>
  <si>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</si>
  <si>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</si>
  <si>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</si>
  <si>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</si>
  <si>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</si>
  <si>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</si>
  <si>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</si>
  <si>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</si>
  <si>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</si>
  <si>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</si>
  <si>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</si>
  <si>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</si>
  <si>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</si>
  <si>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</si>
  <si>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</si>
  <si>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</si>
  <si>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</si>
  <si>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</si>
  <si>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</si>
  <si>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</si>
  <si>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</si>
  <si>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</si>
  <si>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</si>
  <si>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</si>
  <si>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</si>
  <si>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</si>
  <si>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</si>
  <si>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</si>
  <si>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</si>
  <si>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</si>
  <si>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</si>
  <si>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</si>
  <si>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</si>
  <si>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</si>
  <si>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</si>
  <si>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</si>
  <si>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</si>
  <si>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</si>
  <si>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</si>
  <si>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</si>
  <si>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</si>
  <si>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</si>
  <si>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</si>
  <si>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</si>
  <si>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</si>
  <si>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</si>
  <si>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</si>
  <si>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</si>
  <si>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</si>
  <si>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</si>
  <si>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</si>
  <si>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</si>
  <si>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</si>
  <si>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</si>
  <si>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</si>
  <si>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</si>
  <si>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</si>
  <si>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</si>
  <si>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</si>
  <si>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</si>
  <si>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</si>
  <si>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</si>
  <si>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</si>
  <si>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</si>
  <si>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</si>
  <si>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</si>
  <si>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</si>
  <si>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</si>
  <si>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</si>
  <si>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</si>
  <si>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</si>
  <si>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</si>
  <si>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</si>
  <si>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</si>
  <si>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</si>
  <si>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</si>
  <si>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</si>
  <si>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</si>
  <si>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</si>
  <si>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</si>
  <si>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</si>
  <si>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</si>
  <si>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</si>
  <si>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</si>
  <si>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</si>
  <si>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</si>
  <si>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</si>
  <si>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</si>
  <si>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</si>
  <si>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</si>
  <si>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</si>
  <si>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</si>
  <si>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</si>
  <si>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</si>
  <si>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</si>
  <si>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</si>
  <si>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</si>
  <si>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</si>
  <si>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</si>
  <si>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</si>
  <si>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</si>
  <si>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</si>
  <si>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</si>
  <si>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</si>
  <si>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</si>
  <si>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</si>
  <si>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</si>
  <si>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</si>
  <si>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</si>
  <si>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</si>
  <si>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</si>
  <si>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</si>
  <si>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</si>
  <si>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</si>
  <si>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</si>
  <si>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</si>
  <si>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</si>
  <si>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</si>
  <si>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</si>
  <si>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</si>
  <si>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</si>
  <si>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</si>
  <si>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</si>
  <si>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</si>
  <si>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</si>
  <si>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</si>
  <si>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</si>
  <si>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</si>
  <si>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</si>
  <si>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</si>
  <si>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</si>
  <si>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</si>
  <si>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</si>
  <si>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</si>
  <si>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</si>
  <si>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</si>
  <si>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</si>
  <si>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</si>
  <si>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</si>
  <si>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</si>
  <si>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</si>
  <si>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</si>
  <si>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</si>
  <si>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</si>
  <si>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</si>
  <si>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</si>
  <si>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</si>
  <si>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</si>
  <si>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</si>
  <si>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</si>
  <si>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</si>
  <si>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</si>
  <si>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</si>
  <si>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</si>
  <si>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</si>
  <si>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</si>
  <si>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</si>
  <si>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</si>
  <si>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</si>
  <si>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</si>
  <si>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</si>
  <si>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</si>
  <si>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</si>
  <si>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</si>
  <si>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</si>
  <si>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</si>
  <si>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</si>
  <si>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</si>
  <si>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</si>
  <si>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</si>
  <si>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</si>
  <si>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</si>
  <si>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</si>
  <si>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</si>
  <si>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</si>
  <si>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</si>
  <si>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</si>
  <si>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</si>
  <si>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</si>
  <si>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</si>
  <si>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</si>
  <si>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</si>
  <si>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</si>
  <si>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</si>
  <si>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</si>
  <si>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</si>
  <si>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</si>
  <si>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</si>
  <si>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</si>
  <si>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</si>
  <si>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</si>
  <si>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</si>
  <si>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</si>
  <si>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</si>
  <si>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</si>
  <si>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</si>
  <si>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</si>
  <si>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</si>
  <si>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</si>
  <si>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</si>
  <si>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</si>
  <si>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</si>
  <si>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</si>
  <si>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</si>
  <si>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</si>
  <si>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</si>
  <si>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</si>
  <si>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</si>
  <si>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</si>
  <si>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</si>
  <si>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</si>
  <si>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</si>
  <si>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</si>
  <si>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</si>
  <si>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</si>
  <si>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</si>
  <si>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</si>
  <si>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</si>
  <si>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</si>
  <si>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</si>
  <si>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</si>
  <si>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</si>
  <si>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</si>
  <si>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</si>
  <si>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</si>
  <si>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</si>
  <si>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</si>
  <si>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</si>
  <si>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</si>
  <si>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</si>
  <si>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</si>
  <si>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</si>
  <si>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</si>
  <si>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</si>
  <si>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</si>
  <si>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</si>
  <si>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</si>
  <si>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</si>
  <si>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</si>
  <si>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</si>
  <si>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</si>
  <si>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</si>
  <si>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</si>
  <si>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</si>
  <si>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</si>
  <si>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</si>
  <si>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</si>
  <si>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</si>
  <si>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</si>
  <si>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</si>
  <si>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</si>
  <si>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</si>
  <si>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</si>
  <si>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</si>
  <si>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</si>
  <si>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</si>
  <si>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</si>
  <si>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</si>
  <si>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</si>
  <si>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</si>
  <si>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</si>
  <si>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</si>
  <si>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</si>
  <si>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</si>
  <si>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</si>
  <si>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</si>
  <si>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</si>
  <si>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</si>
  <si>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</si>
  <si>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</si>
  <si>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</si>
  <si>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</si>
  <si>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</si>
  <si>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</si>
  <si>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</si>
  <si>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</si>
  <si>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</si>
  <si>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</si>
  <si>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</si>
  <si>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</si>
  <si>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</si>
  <si>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</si>
  <si>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</si>
  <si>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</si>
  <si>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</si>
  <si>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</si>
  <si>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</si>
  <si>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</si>
  <si>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</si>
  <si>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</si>
  <si>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</si>
  <si>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</si>
  <si>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</si>
  <si>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</si>
  <si>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</si>
  <si>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</si>
  <si>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</si>
  <si>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</si>
  <si>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</si>
  <si>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</si>
  <si>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</si>
  <si>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</si>
  <si>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</si>
  <si>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</si>
  <si>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</si>
  <si>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</si>
  <si>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</si>
  <si>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</si>
  <si>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</si>
  <si>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</si>
  <si>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</si>
  <si>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</si>
  <si>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</si>
  <si>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</si>
  <si>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</si>
  <si>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</si>
  <si>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</si>
  <si>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</si>
  <si>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</si>
  <si>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</si>
  <si>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</si>
  <si>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</si>
  <si>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</si>
  <si>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</si>
  <si>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</si>
  <si>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</si>
  <si>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</si>
  <si>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</si>
  <si>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</si>
  <si>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</si>
  <si>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</si>
  <si>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</si>
  <si>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</si>
  <si>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</si>
  <si>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</si>
  <si>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</si>
  <si>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</si>
  <si>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</si>
  <si>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</si>
  <si>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</si>
  <si>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</si>
  <si>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</si>
  <si>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</si>
  <si>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</si>
  <si>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</si>
  <si>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</si>
  <si>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</si>
  <si>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</si>
  <si>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</si>
  <si>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</si>
  <si>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</si>
  <si>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</si>
  <si>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</si>
  <si>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</si>
  <si>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</si>
  <si>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</si>
  <si>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</si>
  <si>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</si>
  <si>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</si>
  <si>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</si>
  <si>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</si>
  <si>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</si>
  <si>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</si>
  <si>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</si>
  <si>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</si>
  <si>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</si>
  <si>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</si>
  <si>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</si>
  <si>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</si>
  <si>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</si>
  <si>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</si>
  <si>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</si>
  <si>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</si>
  <si>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</si>
  <si>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</si>
  <si>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</si>
  <si>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</si>
  <si>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</si>
  <si>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</si>
  <si>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</si>
  <si>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</si>
  <si>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</si>
  <si>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</si>
  <si>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</si>
  <si>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</si>
  <si>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</si>
  <si>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</si>
  <si>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</si>
  <si>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</si>
  <si>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</si>
  <si>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</si>
  <si>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</si>
  <si>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</si>
  <si>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</si>
  <si>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</si>
  <si>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</si>
  <si>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</si>
  <si>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</si>
  <si>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</si>
  <si>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</si>
  <si>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</si>
  <si>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</si>
  <si>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</si>
  <si>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</si>
  <si>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</si>
  <si>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</si>
  <si>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</si>
  <si>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</si>
  <si>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</si>
  <si>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</si>
  <si>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</si>
  <si>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</si>
  <si>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</si>
  <si>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</si>
  <si>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</si>
  <si>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</si>
  <si>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</si>
  <si>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</si>
  <si>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</si>
  <si>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</si>
  <si>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</si>
  <si>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</si>
  <si>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</si>
  <si>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</si>
  <si>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</si>
  <si>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</si>
  <si>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</si>
  <si>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</si>
  <si>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</si>
  <si>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</si>
  <si>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</si>
  <si>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</si>
  <si>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</si>
  <si>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</si>
  <si>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</si>
  <si>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</si>
  <si>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</si>
  <si>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</si>
  <si>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</si>
  <si>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</si>
  <si>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</si>
  <si>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</si>
  <si>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</si>
  <si>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</si>
  <si>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</si>
  <si>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</si>
  <si>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</si>
  <si>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</si>
  <si>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</si>
  <si>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</si>
  <si>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</si>
  <si>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</si>
  <si>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</si>
  <si>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</si>
  <si>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</si>
  <si>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</si>
  <si>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</si>
  <si>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</si>
  <si>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</si>
  <si>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</si>
  <si>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</si>
  <si>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</si>
  <si>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</si>
  <si>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</si>
  <si>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</si>
  <si>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</si>
  <si>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</si>
  <si>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</si>
  <si>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</si>
  <si>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</si>
  <si>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</si>
  <si>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</si>
  <si>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</si>
  <si>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</si>
  <si>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</si>
  <si>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</si>
  <si>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</si>
  <si>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</si>
  <si>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</si>
  <si>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</si>
  <si>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</si>
  <si>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</si>
  <si>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</si>
  <si>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</si>
  <si>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</si>
  <si>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</si>
  <si>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</si>
  <si>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</si>
  <si>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</si>
  <si>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</si>
  <si>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</si>
  <si>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</si>
  <si>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</si>
  <si>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</si>
  <si>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</si>
  <si>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</si>
  <si>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</si>
  <si>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</si>
  <si>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</si>
  <si>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</si>
  <si>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</si>
  <si>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</si>
  <si>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</si>
  <si>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</si>
  <si>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</si>
  <si>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</si>
  <si>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</si>
  <si>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</si>
  <si>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</si>
  <si>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</si>
  <si>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</si>
  <si>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</si>
  <si>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</si>
  <si>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</si>
  <si>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</si>
  <si>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</si>
  <si>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</si>
  <si>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</si>
  <si>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</si>
  <si>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</si>
  <si>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</si>
  <si>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</si>
  <si>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</si>
  <si>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</si>
  <si>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</si>
  <si>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</si>
  <si>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</si>
  <si>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</si>
  <si>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</si>
  <si>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</si>
  <si>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</si>
  <si>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</si>
  <si>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</si>
  <si>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</si>
  <si>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</si>
  <si>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</si>
  <si>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</si>
  <si>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</si>
  <si>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</si>
  <si>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</si>
  <si>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</si>
  <si>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</si>
  <si>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</si>
  <si>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</si>
  <si>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</si>
  <si>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</si>
  <si>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</si>
  <si>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</si>
  <si>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</si>
  <si>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</si>
  <si>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</si>
  <si>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</si>
  <si>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</si>
  <si>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</si>
  <si>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</si>
  <si>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</si>
  <si>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</si>
  <si>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</si>
  <si>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</si>
  <si>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</si>
  <si>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</si>
  <si>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</si>
  <si>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</si>
  <si>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</si>
  <si>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</si>
  <si>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</si>
  <si>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</si>
  <si>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</si>
  <si>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</si>
  <si>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</si>
  <si>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</si>
  <si>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</si>
  <si>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</si>
  <si>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</si>
  <si>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</si>
  <si>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</si>
  <si>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</si>
  <si>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</si>
  <si>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</si>
  <si>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</si>
  <si>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</si>
  <si>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</si>
  <si>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</si>
  <si>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</si>
  <si>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</si>
  <si>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</si>
  <si>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</si>
  <si>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</si>
  <si>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</si>
  <si>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</si>
  <si>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</si>
  <si>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</si>
  <si>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</si>
  <si>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</si>
  <si>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</si>
  <si>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</si>
  <si>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</si>
  <si>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</si>
  <si>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</si>
  <si>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</si>
  <si>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</si>
  <si>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</si>
  <si>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</si>
  <si>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</si>
  <si>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</si>
  <si>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</si>
  <si>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</si>
  <si>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</si>
  <si>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</si>
  <si>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</si>
  <si>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</si>
  <si>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</si>
  <si>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</si>
  <si>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</si>
  <si>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</si>
  <si>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</si>
  <si>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</si>
  <si>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</si>
  <si>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</si>
  <si>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</si>
  <si>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</si>
  <si>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</si>
  <si>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</si>
  <si>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</si>
  <si>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</si>
  <si>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</si>
  <si>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</si>
  <si>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</si>
  <si>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</si>
  <si>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</si>
  <si>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</si>
  <si>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</si>
  <si>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</si>
  <si>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</si>
  <si>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</si>
  <si>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</si>
  <si>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</si>
  <si>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</si>
  <si>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</si>
  <si>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</si>
  <si>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</si>
  <si>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</si>
  <si>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</si>
  <si>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</si>
  <si>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</si>
  <si>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</si>
  <si>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</si>
  <si>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</si>
  <si>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</si>
  <si>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</si>
  <si>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</si>
  <si>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</si>
  <si>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</si>
  <si>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</si>
  <si>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</si>
  <si>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</si>
  <si>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</si>
  <si>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</si>
  <si>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</si>
  <si>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</si>
  <si>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</si>
  <si>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</si>
  <si>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</si>
  <si>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</si>
  <si>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</si>
  <si>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</si>
  <si>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</si>
  <si>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</si>
  <si>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</si>
  <si>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</si>
  <si>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</si>
  <si>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</si>
  <si>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</si>
  <si>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</si>
  <si>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</si>
  <si>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</si>
  <si>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</si>
  <si>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</si>
  <si>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</si>
  <si>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</si>
  <si>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</si>
  <si>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</si>
  <si>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</si>
  <si>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</si>
  <si>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</si>
  <si>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</si>
  <si>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</si>
  <si>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</si>
  <si>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</si>
  <si>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</si>
  <si>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</si>
  <si>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</si>
  <si>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</si>
  <si>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</si>
  <si>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</si>
  <si>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</si>
  <si>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</si>
  <si>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</si>
  <si>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</si>
  <si>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</si>
  <si>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</si>
  <si>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</si>
  <si>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</si>
  <si>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</si>
  <si>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</si>
  <si>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</si>
  <si>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</si>
  <si>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</si>
  <si>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</si>
  <si>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</si>
  <si>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</si>
  <si>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</si>
  <si>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</si>
  <si>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</si>
  <si>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</si>
  <si>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</si>
  <si>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</si>
  <si>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</si>
  <si>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</si>
  <si>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</si>
  <si>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</si>
  <si>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</si>
  <si>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</si>
  <si>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</si>
  <si>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</si>
  <si>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</si>
  <si>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</si>
  <si>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</si>
  <si>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</si>
  <si>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</si>
  <si>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</si>
  <si>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</si>
  <si>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</si>
  <si>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</si>
  <si>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</si>
  <si>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</si>
  <si>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</si>
  <si>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</si>
  <si>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</si>
  <si>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</si>
  <si>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</si>
  <si>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</si>
  <si>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</si>
  <si>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</si>
  <si>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</si>
  <si>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</si>
  <si>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</si>
  <si>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</si>
  <si>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</si>
  <si>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</si>
  <si>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</si>
  <si>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</si>
  <si>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</si>
  <si>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</si>
  <si>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</si>
  <si>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</si>
  <si>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</si>
  <si>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</si>
  <si>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</si>
  <si>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</si>
  <si>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</si>
  <si>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</si>
  <si>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</si>
  <si>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</si>
  <si>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</si>
  <si>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</si>
  <si>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</si>
  <si>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</si>
  <si>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</si>
  <si>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</si>
  <si>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</si>
  <si>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</si>
  <si>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</si>
  <si>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</si>
  <si>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</si>
  <si>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</si>
  <si>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</si>
  <si>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</si>
  <si>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</si>
  <si>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</si>
  <si>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</si>
  <si>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</si>
  <si>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</si>
  <si>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</si>
  <si>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</si>
  <si>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</si>
  <si>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</si>
  <si>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</si>
  <si>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</si>
  <si>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</si>
  <si>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</si>
  <si>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</si>
  <si>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</si>
  <si>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</si>
  <si>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</si>
  <si>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</si>
  <si>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</si>
  <si>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</si>
  <si>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</si>
  <si>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</si>
  <si>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</si>
  <si>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</si>
  <si>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</si>
  <si>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</si>
  <si>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</si>
  <si>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</si>
  <si>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</si>
  <si>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</si>
  <si>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</si>
  <si>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</si>
  <si>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</si>
  <si>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</si>
  <si>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</si>
  <si>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</si>
  <si>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</si>
  <si>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</si>
  <si>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</si>
  <si>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</si>
  <si>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</si>
  <si>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</si>
  <si>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</si>
  <si>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</si>
  <si>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</si>
  <si>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</si>
  <si>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</si>
  <si>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</si>
  <si>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</si>
  <si>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</si>
  <si>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</si>
  <si>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</si>
  <si>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</si>
  <si>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</si>
  <si>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</si>
  <si>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</si>
  <si>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</si>
  <si>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</si>
  <si>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</si>
  <si>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</si>
  <si>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</si>
  <si>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</si>
  <si>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</si>
  <si>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</si>
  <si>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</si>
  <si>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</si>
  <si>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</si>
  <si>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</si>
  <si>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</si>
  <si>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</si>
  <si>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</si>
  <si>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</si>
  <si>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</si>
  <si>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</si>
  <si>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</si>
  <si>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</si>
  <si>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</si>
  <si>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</si>
  <si>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</si>
  <si>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</si>
  <si>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</si>
  <si>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</si>
  <si>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</si>
  <si>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</si>
  <si>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</si>
  <si>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</si>
  <si>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</si>
  <si>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</si>
  <si>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</si>
  <si>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</si>
  <si>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</si>
  <si>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</si>
  <si>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</si>
  <si>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</si>
  <si>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</si>
  <si>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</si>
  <si>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</si>
  <si>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</si>
  <si>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</si>
  <si>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</si>
  <si>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</si>
  <si>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</si>
  <si>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</si>
  <si>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</si>
  <si>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</si>
  <si>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</si>
  <si>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</si>
  <si>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</si>
  <si>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</si>
  <si>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</si>
  <si>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</si>
  <si>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</si>
  <si>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</si>
  <si>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</si>
  <si>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</si>
  <si>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</si>
  <si>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</si>
  <si>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</si>
  <si>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</si>
  <si>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</si>
  <si>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</si>
  <si>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</si>
  <si>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</si>
  <si>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</si>
  <si>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</si>
  <si>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</si>
  <si>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</si>
  <si>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</si>
  <si>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</si>
  <si>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</si>
  <si>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</si>
  <si>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</si>
  <si>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</si>
  <si>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</si>
  <si>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</si>
  <si>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</si>
  <si>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</si>
  <si>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</si>
  <si>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</si>
  <si>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</si>
  <si>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</si>
  <si>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</si>
  <si>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</si>
  <si>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</si>
  <si>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</si>
  <si>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</si>
  <si>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</si>
  <si>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</si>
  <si>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</si>
  <si>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</si>
  <si>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</si>
  <si>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</si>
  <si>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</si>
  <si>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</si>
  <si>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</si>
  <si>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</si>
  <si>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</si>
  <si>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</si>
  <si>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</si>
  <si>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</si>
  <si>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</si>
  <si>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</si>
  <si>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</si>
  <si>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</si>
  <si>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</si>
  <si>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</si>
  <si>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</si>
  <si>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</si>
  <si>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</si>
  <si>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</si>
  <si>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</si>
  <si>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</si>
  <si>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</si>
  <si>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</si>
  <si>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</si>
  <si>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</si>
  <si>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</si>
  <si>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</si>
  <si>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</si>
  <si>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</si>
  <si>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</si>
  <si>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</si>
  <si>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</si>
  <si>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</si>
  <si>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</si>
  <si>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</si>
  <si>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</si>
  <si>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</si>
  <si>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</si>
  <si>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</si>
  <si>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</si>
  <si>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</si>
  <si>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</si>
  <si>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</si>
  <si>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</si>
  <si>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</si>
  <si>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</si>
  <si>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</si>
  <si>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</si>
  <si>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</si>
  <si>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</si>
  <si>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</si>
  <si>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</si>
  <si>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</si>
  <si>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</si>
  <si>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</si>
  <si>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</si>
  <si>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</si>
  <si>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</si>
  <si>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</si>
  <si>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</si>
  <si>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</si>
  <si>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</si>
  <si>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</si>
  <si>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</si>
  <si>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</si>
  <si>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</si>
  <si>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</si>
  <si>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</si>
  <si>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</si>
  <si>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</si>
  <si>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</si>
  <si>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</si>
  <si>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</si>
  <si>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</si>
  <si>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</si>
  <si>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</si>
  <si>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</si>
  <si>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</si>
  <si>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</si>
  <si>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</si>
  <si>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</si>
  <si>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</si>
  <si>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</si>
  <si>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</si>
  <si>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</si>
  <si>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</si>
  <si>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</si>
  <si>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</si>
  <si>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</si>
  <si>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</si>
  <si>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</si>
  <si>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</si>
  <si>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</si>
  <si>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</si>
  <si>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</si>
  <si>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</si>
  <si>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</si>
  <si>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</si>
  <si>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</si>
  <si>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</si>
  <si>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</si>
  <si>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</si>
  <si>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</si>
  <si>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</si>
  <si>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</si>
  <si>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</si>
  <si>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</si>
  <si>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</si>
  <si>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</si>
  <si>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</si>
  <si>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</si>
  <si>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</si>
  <si>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</si>
  <si>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</si>
  <si>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</si>
  <si>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</si>
  <si>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</si>
  <si>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</si>
  <si>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</si>
  <si>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</si>
  <si>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</si>
  <si>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</si>
  <si>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</si>
  <si>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</si>
  <si>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</si>
  <si>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</si>
  <si>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</si>
  <si>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</si>
  <si>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</si>
  <si>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</si>
  <si>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</si>
  <si>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</si>
  <si>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</si>
  <si>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</si>
  <si>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</si>
  <si>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</si>
  <si>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</si>
  <si>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</si>
  <si>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</si>
  <si>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</si>
  <si>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</si>
  <si>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</si>
  <si>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</si>
  <si>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</si>
  <si>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</si>
  <si>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</si>
  <si>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</si>
  <si>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</si>
  <si>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</si>
  <si>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</si>
  <si>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</si>
  <si>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</si>
  <si>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</si>
  <si>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</si>
  <si>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</si>
  <si>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</si>
  <si>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</si>
  <si>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</si>
  <si>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</si>
  <si>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</si>
  <si>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</si>
  <si>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</si>
  <si>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</si>
  <si>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</si>
  <si>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</si>
  <si>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</si>
  <si>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</si>
  <si>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</si>
  <si>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</si>
  <si>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</si>
  <si>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</si>
  <si>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</si>
  <si>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</si>
  <si>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</si>
  <si>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</si>
  <si>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</si>
  <si>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</si>
  <si>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</si>
  <si>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</si>
  <si>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</si>
  <si>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</si>
  <si>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</si>
  <si>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</si>
  <si>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</si>
  <si>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</si>
  <si>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</si>
  <si>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</si>
  <si>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</si>
  <si>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</si>
  <si>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</si>
  <si>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</si>
  <si>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</si>
  <si>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</si>
  <si>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</si>
  <si>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</si>
  <si>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</si>
  <si>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</si>
  <si>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</si>
  <si>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</si>
  <si>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</si>
  <si>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</si>
  <si>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</si>
  <si>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</si>
  <si>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</si>
  <si>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</si>
  <si>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</si>
  <si>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</si>
  <si>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</si>
  <si>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</si>
  <si>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</si>
  <si>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</si>
  <si>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</si>
  <si>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</si>
  <si>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</si>
  <si>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</si>
  <si>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</si>
  <si>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</si>
  <si>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</si>
  <si>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</si>
  <si>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</si>
  <si>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</si>
  <si>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</si>
  <si>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</si>
  <si>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</si>
  <si>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</si>
  <si>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</si>
  <si>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</si>
  <si>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</si>
  <si>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</si>
  <si>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</si>
  <si>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</si>
  <si>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</si>
  <si>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</si>
  <si>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</si>
  <si>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</si>
  <si>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</si>
  <si>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</si>
  <si>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</si>
  <si>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</si>
  <si>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</si>
  <si>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</si>
  <si>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</si>
  <si>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</si>
  <si>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</si>
  <si>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</si>
  <si>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</si>
  <si>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</si>
  <si>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</si>
  <si>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</si>
  <si>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</si>
  <si>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</si>
  <si>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</si>
  <si>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</si>
  <si>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</si>
  <si>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</si>
  <si>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</si>
  <si>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</si>
  <si>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</si>
  <si>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</si>
  <si>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</si>
  <si>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</si>
  <si>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</si>
  <si>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</si>
  <si>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</si>
  <si>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</si>
  <si>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</si>
  <si>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</si>
  <si>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</si>
  <si>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</si>
  <si>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</si>
  <si>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</si>
  <si>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</si>
  <si>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</si>
  <si>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</si>
  <si>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</si>
  <si>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</si>
  <si>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</si>
  <si>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</si>
  <si>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</si>
  <si>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</si>
  <si>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</si>
  <si>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</si>
  <si>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</si>
  <si>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</si>
  <si>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</si>
  <si>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</si>
  <si>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</si>
  <si>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</si>
  <si>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</si>
  <si>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</si>
  <si>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</si>
  <si>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</si>
  <si>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</si>
  <si>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</si>
  <si>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</si>
  <si>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</si>
  <si>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</si>
  <si>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</si>
  <si>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</si>
  <si>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</si>
  <si>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</si>
  <si>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</si>
  <si>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</si>
  <si>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</si>
  <si>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</si>
  <si>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</si>
  <si>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</si>
  <si>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</si>
  <si>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</si>
  <si>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</si>
  <si>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</si>
  <si>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</si>
  <si>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</si>
  <si>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</si>
  <si>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</si>
  <si>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</si>
  <si>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</si>
  <si>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</si>
  <si>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</si>
  <si>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</si>
  <si>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</si>
  <si>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</si>
  <si>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</si>
  <si>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</si>
  <si>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</si>
  <si>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</si>
  <si>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</si>
  <si>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</si>
  <si>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</si>
  <si>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</si>
  <si>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</si>
  <si>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</si>
  <si>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</si>
  <si>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</si>
  <si>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</si>
  <si>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</si>
  <si>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</si>
  <si>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</si>
  <si>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</si>
  <si>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</si>
  <si>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</si>
  <si>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</si>
  <si>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</si>
  <si>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</si>
  <si>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</si>
  <si>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</si>
  <si>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</si>
  <si>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</si>
  <si>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</si>
  <si>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</si>
  <si>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</si>
  <si>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</si>
  <si>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</si>
  <si>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</si>
  <si>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</si>
  <si>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</si>
  <si>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</si>
  <si>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</si>
  <si>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</si>
  <si>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</si>
  <si>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</si>
  <si>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</si>
  <si>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</si>
  <si>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</si>
  <si>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</si>
  <si>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</si>
  <si>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</si>
  <si>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</si>
  <si>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</si>
  <si>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</si>
  <si>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</si>
  <si>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</si>
  <si>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</si>
  <si>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</si>
  <si>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</si>
  <si>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</si>
  <si>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</si>
  <si>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</si>
  <si>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</si>
  <si>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</si>
  <si>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</si>
  <si>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</si>
  <si>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</si>
  <si>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</si>
  <si>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</si>
  <si>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</si>
  <si>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</si>
  <si>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</si>
  <si>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</si>
  <si>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</si>
  <si>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</si>
  <si>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</si>
  <si>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</si>
  <si>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</si>
  <si>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</si>
  <si>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</si>
  <si>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</si>
  <si>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</si>
  <si>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</si>
  <si>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</si>
  <si>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</si>
  <si>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</si>
  <si>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</si>
  <si>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</si>
  <si>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</si>
  <si>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</si>
  <si>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</si>
  <si>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</si>
  <si>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</si>
  <si>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</si>
  <si>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</si>
  <si>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</si>
  <si>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</si>
  <si>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</si>
  <si>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</si>
  <si>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</si>
  <si>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</si>
  <si>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</si>
  <si>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</si>
  <si>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</si>
  <si>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</si>
  <si>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</si>
  <si>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</si>
  <si>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</si>
  <si>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</si>
  <si>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</si>
  <si>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</si>
  <si>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</si>
  <si>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</si>
  <si>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</si>
  <si>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</si>
  <si>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</si>
  <si>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</si>
  <si>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</si>
  <si>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</si>
  <si>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</si>
  <si>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</si>
  <si>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</si>
  <si>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</si>
  <si>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</si>
  <si>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</si>
  <si>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</si>
  <si>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</si>
  <si>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</si>
  <si>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</si>
  <si>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</si>
  <si>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</si>
  <si>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</si>
  <si>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</si>
  <si>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</si>
  <si>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</si>
  <si>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</si>
  <si>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</si>
  <si>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</si>
  <si>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</si>
  <si>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</si>
  <si>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</si>
  <si>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</si>
  <si>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</si>
  <si>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</si>
  <si>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</si>
  <si>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</si>
  <si>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</si>
  <si>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</si>
  <si>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</si>
  <si>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</si>
  <si>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</si>
  <si>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</si>
  <si>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</si>
  <si>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</si>
  <si>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</si>
  <si>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</si>
  <si>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</si>
  <si>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</si>
  <si>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</si>
  <si>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</si>
  <si>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</si>
  <si>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</si>
  <si>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</si>
  <si>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</si>
  <si>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</si>
  <si>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</si>
  <si>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</si>
  <si>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</si>
  <si>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</si>
  <si>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</si>
  <si>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</si>
  <si>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</si>
  <si>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</si>
  <si>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</si>
  <si>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</si>
  <si>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</si>
  <si>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</si>
  <si>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</si>
  <si>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</si>
  <si>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</si>
  <si>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</si>
  <si>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</si>
  <si>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</si>
  <si>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</si>
  <si>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</si>
  <si>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</si>
  <si>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</si>
  <si>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</si>
  <si>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</si>
  <si>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</si>
  <si>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</si>
  <si>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</si>
  <si>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</si>
  <si>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</si>
  <si>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</si>
  <si>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</si>
  <si>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</si>
  <si>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</si>
  <si>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</si>
  <si>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</si>
  <si>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</si>
  <si>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</si>
  <si>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</si>
  <si>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</si>
  <si>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</si>
  <si>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</si>
  <si>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</si>
  <si>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</si>
  <si>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</si>
  <si>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</si>
  <si>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</si>
  <si>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</si>
  <si>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</si>
  <si>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</si>
  <si>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</si>
  <si>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</si>
  <si>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</si>
  <si>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</si>
  <si>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</si>
  <si>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</si>
  <si>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</si>
  <si>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</si>
  <si>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</si>
  <si>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</si>
  <si>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</si>
  <si>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</si>
  <si>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</si>
  <si>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</si>
  <si>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</si>
  <si>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</si>
  <si>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</si>
  <si>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</si>
  <si>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</si>
  <si>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</si>
  <si>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</si>
  <si>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</si>
  <si>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</si>
  <si>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</si>
  <si>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</si>
  <si>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</si>
  <si>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</si>
  <si>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</si>
  <si>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</si>
  <si>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</si>
  <si>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</si>
  <si>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</si>
  <si>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</si>
  <si>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</si>
  <si>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</si>
  <si>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</si>
  <si>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</si>
  <si>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</si>
  <si>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</si>
  <si>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</si>
  <si>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</si>
  <si>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</si>
  <si>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</si>
  <si>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</si>
  <si>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</si>
  <si>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</si>
  <si>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</si>
  <si>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</si>
  <si>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</si>
  <si>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</si>
  <si>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</si>
  <si>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</si>
  <si>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</si>
  <si>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</si>
  <si>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</si>
  <si>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</si>
  <si>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</si>
  <si>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</si>
  <si>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</si>
  <si>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</si>
  <si>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</si>
  <si>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</si>
  <si>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</si>
  <si>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</si>
  <si>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</si>
  <si>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</si>
  <si>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</si>
  <si>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</si>
  <si>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</si>
  <si>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</si>
  <si>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</si>
  <si>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</si>
  <si>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</si>
  <si>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</si>
  <si>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</si>
  <si>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</si>
  <si>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</si>
  <si>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</si>
  <si>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</si>
  <si>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</si>
  <si>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</si>
  <si>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</si>
  <si>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</si>
  <si>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</si>
  <si>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</si>
  <si>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</si>
  <si>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</si>
  <si>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</si>
  <si>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</si>
  <si>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</si>
  <si>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</si>
  <si>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</si>
  <si>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</si>
  <si>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</si>
  <si>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</si>
  <si>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</si>
  <si>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</si>
  <si>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</si>
  <si>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</si>
  <si>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</si>
  <si>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</si>
  <si>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</si>
  <si>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</si>
  <si>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</si>
  <si>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</si>
  <si>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</si>
  <si>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</si>
  <si>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</si>
  <si>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</si>
  <si>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</si>
  <si>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</si>
  <si>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</si>
  <si>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</si>
  <si>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</si>
  <si>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</si>
  <si>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</si>
  <si>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</si>
  <si>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</si>
  <si>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</si>
  <si>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</si>
  <si>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</si>
  <si>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</si>
  <si>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</si>
  <si>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</si>
  <si>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</si>
  <si>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</si>
  <si>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</si>
  <si>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</si>
  <si>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</si>
  <si>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</si>
  <si>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</si>
  <si>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</si>
  <si>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</si>
  <si>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</si>
  <si>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</si>
  <si>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</si>
  <si>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</si>
  <si>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</si>
  <si>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</si>
  <si>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</si>
  <si>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</si>
  <si>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</si>
  <si>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</si>
  <si>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</si>
  <si>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</si>
  <si>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</si>
  <si>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</si>
  <si>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</si>
  <si>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</si>
  <si>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</si>
  <si>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</si>
  <si>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</si>
  <si>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</si>
  <si>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</si>
  <si>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</si>
  <si>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</si>
  <si>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</si>
  <si>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</si>
  <si>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</si>
  <si>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</si>
  <si>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</si>
  <si>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</si>
  <si>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</si>
  <si>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</si>
  <si>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</si>
  <si>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</si>
  <si>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</si>
  <si>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</si>
  <si>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</si>
  <si>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</si>
  <si>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</si>
  <si>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</si>
  <si>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</si>
  <si>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</si>
  <si>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</si>
  <si>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</si>
  <si>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</si>
  <si>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</si>
  <si>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</si>
  <si>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</si>
  <si>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</si>
  <si>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</si>
  <si>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</si>
  <si>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</si>
  <si>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</si>
  <si>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</si>
  <si>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</si>
  <si>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</si>
  <si>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</si>
  <si>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</si>
  <si>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</si>
  <si>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</si>
  <si>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</si>
  <si>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</si>
  <si>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</si>
  <si>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</si>
  <si>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</si>
  <si>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</si>
  <si>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</si>
  <si>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</si>
  <si>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</si>
  <si>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</si>
  <si>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</si>
  <si>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</si>
  <si>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</si>
  <si>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</si>
  <si>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</si>
  <si>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</si>
  <si>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</si>
  <si>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</si>
  <si>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</si>
  <si>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</si>
  <si>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</si>
  <si>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</si>
  <si>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</si>
  <si>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</si>
  <si>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</si>
  <si>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</si>
  <si>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</si>
  <si>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</si>
  <si>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</si>
  <si>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</si>
  <si>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</si>
  <si>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</si>
  <si>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</si>
  <si>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</si>
  <si>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</si>
  <si>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</si>
  <si>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</si>
  <si>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</si>
  <si>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</si>
  <si>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</si>
  <si>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</si>
  <si>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</si>
  <si>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</si>
  <si>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</si>
  <si>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</si>
  <si>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</si>
  <si>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</si>
  <si>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</si>
  <si>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</si>
  <si>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</si>
  <si>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</si>
  <si>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</si>
  <si>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</si>
  <si>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</si>
  <si>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</si>
  <si>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</si>
  <si>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</si>
  <si>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</si>
  <si>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</si>
  <si>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</si>
  <si>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</si>
  <si>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</si>
  <si>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</si>
  <si>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</si>
  <si>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</si>
  <si>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</si>
  <si>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</si>
  <si>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</si>
  <si>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</si>
  <si>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</si>
  <si>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</si>
  <si>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</si>
  <si>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</si>
  <si>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</si>
  <si>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</si>
  <si>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</si>
  <si>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</si>
  <si>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</si>
  <si>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</si>
  <si>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</si>
  <si>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</si>
  <si>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</si>
  <si>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</si>
  <si>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</si>
  <si>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</si>
  <si>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</si>
  <si>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</si>
  <si>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</si>
  <si>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</si>
  <si>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</si>
  <si>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</si>
  <si>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</si>
  <si>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</si>
  <si>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</si>
  <si>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</si>
  <si>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</si>
  <si>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</si>
  <si>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</si>
  <si>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</si>
  <si>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</si>
  <si>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</si>
  <si>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</si>
  <si>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</si>
  <si>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</si>
  <si>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</si>
  <si>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</si>
  <si>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</si>
  <si>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</si>
  <si>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</si>
  <si>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</si>
  <si>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</si>
  <si>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</si>
  <si>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</si>
  <si>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</si>
  <si>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</si>
  <si>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</si>
  <si>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</si>
  <si>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</si>
  <si>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</si>
  <si>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</si>
  <si>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</si>
  <si>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</si>
  <si>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</si>
  <si>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</si>
  <si>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</si>
  <si>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</si>
  <si>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</si>
  <si>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</si>
  <si>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</si>
  <si>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</si>
  <si>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</si>
  <si>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</si>
  <si>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</si>
  <si>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</si>
  <si>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</si>
  <si>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</si>
  <si>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</si>
  <si>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</si>
  <si>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</si>
  <si>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</si>
  <si>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</si>
  <si>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</si>
  <si>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</si>
  <si>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</si>
  <si>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</si>
  <si>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</si>
  <si>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</si>
  <si>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</si>
  <si>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</si>
  <si>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</si>
  <si>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</si>
  <si>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</si>
  <si>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</si>
  <si>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</si>
  <si>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</si>
  <si>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</si>
  <si>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</si>
  <si>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</si>
  <si>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</si>
  <si>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</si>
  <si>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</si>
  <si>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</si>
  <si>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</si>
  <si>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</si>
  <si>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</si>
  <si>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</si>
  <si>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</si>
  <si>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</si>
  <si>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</si>
  <si>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</si>
  <si>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</si>
  <si>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</si>
  <si>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</si>
  <si>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</si>
  <si>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</si>
  <si>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</si>
  <si>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</si>
  <si>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</si>
  <si>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</si>
  <si>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</si>
  <si>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</si>
  <si>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</si>
  <si>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</si>
  <si>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</si>
  <si>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</si>
  <si>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</si>
  <si>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</si>
  <si>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</si>
  <si>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</si>
  <si>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</si>
  <si>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</si>
  <si>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</si>
  <si>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</si>
  <si>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</si>
  <si>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</si>
  <si>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</si>
  <si>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</si>
  <si>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</si>
  <si>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</si>
  <si>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</si>
  <si>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</si>
  <si>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</si>
  <si>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</si>
  <si>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</si>
  <si>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</si>
  <si>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</si>
  <si>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</si>
  <si>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</si>
  <si>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</si>
  <si>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</si>
  <si>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</si>
  <si>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</si>
  <si>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</si>
  <si>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</si>
  <si>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</si>
  <si>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</si>
  <si>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</si>
  <si>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</si>
  <si>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</si>
  <si>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</si>
  <si>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</si>
  <si>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</si>
  <si>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</si>
  <si>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</si>
  <si>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</si>
  <si>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</si>
  <si>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</si>
  <si>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</si>
  <si>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</si>
  <si>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</si>
  <si>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</si>
  <si>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</si>
  <si>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</si>
  <si>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</si>
  <si>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</si>
  <si>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</si>
  <si>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</si>
  <si>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</si>
  <si>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</si>
  <si>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</si>
  <si>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</si>
  <si>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</si>
  <si>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</si>
  <si>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</si>
  <si>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</si>
  <si>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</si>
  <si>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</si>
  <si>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</si>
  <si>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</si>
  <si>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</si>
  <si>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</si>
  <si>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</si>
  <si>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</si>
  <si>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</si>
  <si>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</si>
  <si>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</si>
  <si>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</si>
  <si>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</si>
  <si>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</si>
  <si>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</si>
  <si>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</si>
  <si>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</si>
  <si>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</si>
  <si>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</si>
  <si>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</si>
  <si>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</si>
  <si>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</si>
  <si>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</si>
  <si>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</si>
  <si>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</si>
  <si>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</si>
  <si>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</si>
  <si>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</si>
  <si>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</si>
  <si>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</si>
  <si>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</si>
  <si>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</si>
  <si>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</si>
  <si>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</si>
  <si>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</si>
  <si>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</si>
  <si>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</si>
  <si>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</si>
  <si>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</si>
  <si>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</si>
  <si>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</si>
  <si>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</si>
  <si>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</si>
  <si>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</si>
  <si>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</si>
  <si>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</si>
  <si>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</si>
  <si>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</si>
  <si>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</si>
  <si>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</si>
  <si>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</si>
  <si>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</si>
  <si>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</si>
  <si>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</si>
  <si>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</si>
  <si>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</si>
  <si>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</si>
  <si>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</si>
  <si>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</si>
  <si>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</si>
  <si>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</si>
  <si>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</si>
  <si>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</si>
  <si>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</si>
  <si>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</si>
  <si>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</si>
  <si>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</si>
  <si>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</si>
  <si>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</si>
  <si>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</si>
  <si>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</si>
  <si>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</si>
  <si>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</si>
  <si>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</si>
  <si>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</si>
  <si>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</si>
  <si>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</si>
  <si>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</si>
  <si>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</si>
  <si>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</si>
  <si>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</si>
  <si>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</si>
  <si>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</si>
  <si>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</si>
  <si>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</si>
  <si>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</si>
  <si>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</si>
  <si>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</si>
  <si>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</si>
  <si>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</si>
  <si>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</si>
  <si>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</si>
  <si>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</si>
  <si>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</si>
  <si>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</si>
  <si>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</si>
  <si>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</si>
  <si>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</si>
  <si>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</si>
  <si>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</si>
  <si>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</si>
  <si>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</si>
  <si>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</si>
  <si>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</si>
  <si>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</si>
  <si>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</si>
  <si>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</si>
  <si>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</si>
  <si>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</si>
  <si>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</si>
  <si>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</si>
  <si>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</si>
  <si>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</si>
  <si>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</si>
  <si>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</si>
  <si>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</si>
  <si>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</si>
  <si>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</si>
  <si>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</si>
  <si>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</si>
  <si>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</si>
  <si>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</si>
  <si>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</si>
  <si>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</si>
  <si>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</si>
  <si>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</si>
  <si>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</si>
  <si>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</si>
  <si>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</si>
  <si>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</si>
  <si>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</si>
  <si>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</si>
  <si>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</si>
  <si>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</si>
  <si>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</si>
  <si>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</si>
  <si>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</si>
  <si>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</si>
  <si>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</si>
  <si>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</si>
  <si>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</si>
  <si>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</si>
  <si>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</si>
  <si>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</si>
  <si>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</si>
  <si>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</si>
  <si>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</si>
  <si>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</si>
  <si>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</si>
  <si>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</si>
  <si>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</si>
  <si>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</si>
  <si>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</si>
  <si>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</si>
  <si>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</si>
  <si>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</si>
  <si>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</si>
  <si>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</si>
  <si>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</si>
  <si>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</si>
  <si>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</si>
  <si>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</si>
  <si>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</si>
  <si>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</si>
  <si>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</si>
  <si>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</si>
  <si>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</si>
  <si>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</si>
  <si>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</si>
  <si>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</si>
  <si>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</si>
  <si>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</si>
  <si>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</si>
  <si>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</si>
  <si>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</si>
  <si>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</si>
  <si>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</si>
  <si>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</si>
  <si>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</si>
  <si>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</si>
  <si>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</si>
  <si>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</si>
  <si>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</si>
  <si>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</si>
  <si>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</si>
  <si>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</si>
  <si>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</si>
  <si>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</si>
  <si>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</si>
  <si>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</si>
  <si>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</si>
  <si>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</si>
  <si>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</si>
  <si>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</si>
  <si>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</si>
  <si>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</si>
  <si>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</si>
  <si>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</si>
  <si>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</si>
  <si>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</si>
  <si>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</si>
  <si>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</si>
  <si>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</si>
  <si>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</si>
  <si>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</si>
  <si>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</si>
  <si>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</si>
  <si>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</si>
  <si>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</si>
  <si>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</si>
  <si>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</si>
  <si>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</si>
  <si>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</si>
  <si>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</si>
  <si>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</si>
  <si>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</si>
  <si>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</si>
  <si>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</si>
  <si>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</si>
  <si>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</si>
  <si>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</si>
  <si>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</si>
  <si>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</si>
  <si>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</si>
  <si>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</si>
  <si>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</si>
  <si>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</si>
  <si>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</si>
  <si>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</si>
  <si>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</si>
  <si>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</si>
  <si>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</si>
  <si>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</si>
  <si>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</si>
  <si>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</si>
  <si>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</si>
  <si>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</si>
  <si>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</si>
  <si>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</si>
  <si>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</si>
  <si>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</si>
  <si>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</si>
  <si>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</si>
  <si>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</si>
  <si>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</si>
  <si>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</si>
  <si>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</si>
  <si>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</si>
  <si>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</si>
  <si>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</si>
  <si>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</si>
  <si>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</si>
  <si>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</si>
  <si>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</si>
  <si>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</si>
  <si>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</si>
  <si>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</si>
  <si>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</si>
  <si>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</si>
  <si>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</si>
  <si>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</si>
  <si>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</si>
  <si>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</si>
  <si>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</si>
  <si>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</si>
  <si>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</si>
  <si>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</si>
  <si>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</si>
  <si>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</si>
  <si>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</si>
  <si>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</si>
  <si>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</si>
  <si>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</si>
  <si>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</si>
  <si>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</si>
  <si>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</si>
  <si>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</si>
  <si>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</si>
  <si>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</si>
  <si>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</si>
  <si>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</si>
  <si>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</si>
  <si>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</si>
  <si>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</si>
  <si>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</si>
  <si>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</si>
  <si>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</si>
  <si>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</si>
  <si>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</si>
  <si>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</si>
  <si>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</si>
  <si>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</si>
  <si>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</si>
  <si>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</si>
  <si>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</si>
  <si>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</si>
  <si>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</si>
  <si>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</si>
  <si>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</si>
  <si>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</si>
  <si>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</si>
  <si>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</si>
  <si>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</si>
  <si>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</si>
  <si>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</si>
  <si>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</si>
  <si>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</si>
  <si>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</si>
  <si>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</si>
  <si>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</si>
  <si>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</si>
  <si>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</si>
  <si>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</si>
  <si>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</si>
  <si>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</si>
  <si>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</si>
  <si>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</si>
  <si>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</si>
  <si>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</si>
  <si>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</si>
  <si>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</si>
  <si>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</si>
  <si>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</si>
  <si>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</si>
  <si>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</si>
  <si>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</si>
  <si>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</si>
  <si>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</si>
  <si>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</si>
  <si>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</si>
  <si>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</si>
  <si>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</si>
  <si>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</si>
  <si>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</si>
  <si>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</si>
  <si>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</si>
  <si>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</si>
  <si>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</si>
  <si>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</si>
  <si>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</si>
  <si>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</si>
  <si>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</si>
  <si>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</si>
  <si>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</si>
  <si>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</si>
  <si>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</si>
  <si>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</si>
  <si>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</si>
  <si>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</si>
  <si>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</si>
  <si>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</si>
  <si>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</si>
  <si>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</si>
  <si>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</si>
  <si>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</si>
  <si>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</si>
  <si>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</si>
  <si>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</si>
  <si>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</si>
  <si>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</si>
  <si>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</si>
  <si>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</si>
  <si>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</si>
  <si>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</si>
  <si>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</si>
  <si>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</si>
  <si>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</si>
  <si>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</si>
  <si>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</si>
  <si>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</si>
  <si>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</si>
  <si>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</si>
  <si>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</si>
  <si>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</si>
  <si>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</si>
  <si>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</si>
  <si>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</si>
  <si>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</si>
  <si>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</si>
  <si>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</si>
  <si>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</si>
  <si>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</si>
  <si>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</si>
  <si>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</si>
  <si>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</si>
  <si>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</si>
  <si>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</si>
  <si>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</si>
  <si>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</si>
  <si>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</si>
  <si>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</si>
  <si>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</si>
  <si>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</si>
  <si>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</si>
  <si>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</si>
  <si>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</si>
  <si>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</si>
  <si>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</si>
  <si>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</si>
  <si>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</si>
  <si>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</si>
  <si>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</si>
  <si>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</si>
  <si>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</si>
  <si>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</si>
  <si>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</si>
  <si>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</si>
  <si>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</si>
  <si>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</si>
  <si>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</si>
  <si>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</si>
  <si>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</si>
  <si>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</si>
  <si>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</si>
  <si>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</si>
  <si>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</si>
  <si>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</si>
  <si>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</si>
  <si>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</si>
  <si>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</si>
  <si>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</si>
  <si>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</si>
  <si>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</si>
  <si>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</si>
  <si>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</si>
  <si>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</si>
  <si>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</si>
  <si>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</si>
  <si>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</si>
  <si>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</si>
  <si>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</si>
  <si>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</si>
  <si>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</si>
  <si>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</si>
  <si>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</si>
  <si>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</si>
  <si>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</si>
  <si>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</si>
  <si>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</si>
  <si>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</si>
  <si>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</si>
  <si>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</si>
  <si>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</si>
  <si>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</si>
  <si>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</si>
  <si>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</si>
  <si>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</si>
  <si>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</si>
  <si>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</si>
  <si>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</si>
  <si>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</si>
  <si>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</si>
  <si>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</si>
  <si>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</si>
  <si>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</si>
  <si>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</si>
  <si>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</si>
  <si>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</si>
  <si>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</si>
  <si>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</si>
  <si>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</si>
  <si>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</si>
  <si>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</si>
  <si>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</si>
  <si>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</si>
  <si>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</si>
  <si>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</si>
  <si>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</si>
  <si>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</si>
  <si>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</si>
  <si>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</si>
  <si>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</si>
  <si>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</si>
  <si>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</si>
  <si>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</si>
  <si>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</si>
  <si>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</si>
  <si>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</si>
  <si>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</si>
  <si>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</si>
  <si>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</si>
  <si>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</si>
  <si>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</si>
  <si>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</si>
  <si>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</si>
  <si>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</si>
  <si>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</si>
  <si>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</si>
  <si>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</si>
  <si>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</si>
  <si>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</si>
  <si>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</si>
  <si>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</si>
  <si>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</si>
  <si>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</si>
  <si>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</si>
  <si>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</si>
  <si>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</si>
  <si>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</si>
  <si>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</si>
  <si>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</si>
  <si>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</si>
  <si>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</si>
  <si>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</si>
  <si>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</si>
  <si>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</si>
  <si>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</si>
  <si>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</si>
  <si>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</si>
  <si>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</si>
  <si>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</si>
  <si>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</si>
  <si>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</si>
  <si>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</si>
  <si>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</si>
  <si>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</si>
  <si>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</si>
  <si>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</si>
  <si>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</si>
  <si>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</si>
  <si>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</si>
  <si>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</si>
  <si>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</si>
  <si>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</si>
  <si>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</si>
  <si>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</si>
  <si>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</si>
  <si>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</si>
  <si>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</si>
  <si>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</si>
  <si>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</si>
  <si>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</si>
  <si>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</si>
  <si>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</si>
  <si>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</si>
  <si>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</si>
  <si>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</si>
  <si>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</si>
  <si>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</si>
  <si>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</si>
  <si>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</si>
  <si>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</si>
  <si>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</si>
  <si>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</si>
  <si>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</si>
  <si>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</si>
  <si>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</si>
  <si>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</si>
  <si>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</si>
  <si>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</si>
  <si>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</si>
  <si>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</si>
  <si>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</si>
  <si>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</si>
  <si>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</si>
  <si>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</si>
  <si>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</si>
  <si>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</si>
  <si>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</si>
  <si>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</si>
  <si>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</si>
  <si>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</si>
  <si>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</si>
  <si>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</si>
  <si>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</si>
  <si>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</si>
  <si>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</si>
  <si>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</si>
  <si>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</si>
  <si>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</si>
  <si>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</si>
  <si>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</si>
  <si>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</si>
  <si>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</si>
  <si>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</si>
  <si>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</si>
  <si>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</si>
  <si>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</si>
  <si>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</si>
  <si>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</si>
  <si>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</si>
  <si>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</si>
  <si>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</si>
  <si>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</si>
  <si>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</si>
  <si>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</si>
  <si>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</si>
  <si>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</si>
  <si>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</si>
  <si>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</si>
  <si>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</si>
  <si>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</si>
  <si>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</si>
  <si>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</si>
  <si>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</si>
  <si>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</si>
  <si>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</si>
  <si>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</si>
  <si>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</si>
  <si>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</si>
  <si>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</si>
  <si>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</si>
  <si>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</si>
  <si>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</si>
  <si>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</si>
  <si>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</si>
  <si>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</si>
  <si>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</si>
  <si>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</si>
  <si>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</si>
  <si>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</si>
  <si>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</si>
  <si>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</si>
  <si>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</si>
  <si>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</si>
  <si>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</si>
  <si>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</si>
  <si>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</si>
  <si>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</si>
  <si>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</si>
  <si>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</si>
  <si>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</si>
  <si>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</si>
  <si>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</si>
  <si>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</si>
  <si>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</si>
  <si>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</si>
  <si>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</si>
  <si>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</si>
  <si>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</si>
  <si>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</si>
  <si>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</si>
  <si>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</si>
  <si>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</si>
  <si>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</si>
  <si>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</si>
  <si>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</si>
  <si>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</si>
  <si>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</si>
  <si>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</si>
  <si>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</si>
  <si>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</si>
  <si>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</si>
  <si>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</si>
  <si>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</si>
  <si>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</si>
  <si>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</si>
  <si>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</si>
  <si>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</si>
  <si>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</si>
  <si>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</si>
  <si>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</si>
  <si>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</si>
  <si>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</si>
  <si>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</si>
  <si>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</si>
  <si>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</si>
  <si>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</si>
  <si>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</si>
  <si>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</si>
  <si>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</si>
  <si>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</si>
  <si>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</si>
  <si>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</si>
  <si>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</si>
  <si>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</si>
  <si>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</si>
  <si>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</si>
  <si>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</si>
  <si>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</si>
  <si>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</si>
  <si>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</si>
  <si>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</si>
  <si>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</si>
  <si>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</si>
  <si>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</si>
  <si>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</si>
  <si>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</si>
  <si>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</si>
  <si>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</si>
  <si>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</si>
  <si>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</si>
  <si>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</si>
  <si>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</si>
  <si>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</si>
  <si>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</si>
  <si>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</si>
  <si>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</si>
  <si>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</si>
  <si>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</si>
  <si>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</si>
  <si>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</si>
  <si>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</si>
  <si>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</si>
  <si>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</si>
  <si>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</si>
  <si>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</si>
  <si>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</si>
  <si>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</si>
  <si>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</si>
  <si>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</si>
  <si>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</si>
  <si>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</si>
  <si>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</si>
  <si>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</si>
  <si>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</si>
  <si>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</si>
  <si>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</si>
  <si>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</si>
  <si>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</si>
  <si>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</si>
  <si>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</si>
  <si>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</si>
  <si>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</si>
  <si>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</si>
  <si>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</si>
  <si>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</si>
  <si>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</si>
  <si>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</si>
  <si>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</si>
  <si>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</si>
  <si>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</si>
  <si>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</si>
  <si>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</si>
  <si>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</si>
  <si>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</si>
  <si>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</si>
  <si>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</si>
  <si>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</si>
  <si>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</si>
  <si>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</si>
  <si>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</si>
  <si>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</si>
  <si>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</si>
  <si>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</si>
  <si>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</si>
  <si>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</si>
  <si>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</si>
  <si>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</si>
  <si>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</si>
  <si>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</si>
  <si>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</si>
  <si>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</si>
  <si>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</si>
  <si>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</si>
  <si>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</si>
  <si>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</si>
  <si>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</si>
  <si>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</si>
  <si>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</si>
  <si>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</si>
  <si>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</si>
  <si>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</si>
  <si>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</si>
  <si>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</si>
  <si>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</si>
  <si>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</si>
  <si>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</si>
  <si>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</si>
  <si>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</si>
  <si>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</si>
  <si>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</si>
  <si>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</si>
  <si>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</si>
  <si>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</si>
  <si>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</si>
  <si>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</si>
  <si>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</si>
  <si>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</si>
  <si>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</si>
  <si>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</si>
  <si>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</si>
  <si>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</si>
  <si>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</si>
  <si>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</si>
  <si>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</si>
  <si>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</si>
  <si>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</si>
  <si>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</si>
  <si>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</si>
  <si>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</si>
  <si>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</si>
  <si>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</si>
  <si>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</si>
  <si>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</si>
  <si>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</si>
  <si>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</si>
  <si>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</si>
  <si>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</si>
  <si>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</si>
  <si>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</si>
  <si>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</si>
  <si>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</si>
  <si>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</si>
  <si>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</si>
  <si>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</si>
  <si>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</si>
  <si>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</si>
  <si>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</si>
  <si>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</si>
  <si>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</si>
  <si>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</si>
  <si>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</si>
  <si>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</si>
  <si>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</si>
  <si>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</si>
  <si>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</si>
  <si>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</si>
  <si>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</si>
  <si>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</si>
  <si>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</si>
  <si>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</si>
  <si>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</si>
  <si>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</si>
  <si>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</si>
  <si>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</si>
  <si>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</si>
  <si>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</si>
  <si>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</si>
  <si>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</si>
  <si>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</si>
  <si>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</si>
  <si>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</si>
  <si>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</si>
  <si>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</si>
  <si>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</si>
  <si>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</si>
  <si>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</si>
  <si>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</si>
  <si>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</si>
  <si>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</si>
  <si>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</si>
  <si>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</si>
  <si>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</si>
  <si>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</si>
  <si>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</si>
  <si>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</si>
  <si>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</si>
  <si>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</si>
  <si>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</si>
  <si>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</si>
  <si>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</si>
  <si>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</si>
  <si>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</si>
  <si>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</si>
  <si>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</si>
  <si>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</si>
  <si>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</si>
  <si>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</si>
  <si>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</si>
  <si>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</si>
  <si>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</si>
  <si>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</si>
  <si>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</si>
  <si>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</si>
  <si>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</si>
  <si>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</si>
  <si>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</si>
  <si>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</si>
  <si>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</si>
  <si>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</si>
  <si>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</si>
  <si>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</si>
  <si>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</si>
  <si>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</si>
  <si>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</si>
  <si>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</si>
  <si>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</si>
  <si>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</si>
  <si>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</si>
  <si>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</si>
  <si>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</si>
  <si>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</si>
  <si>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</si>
  <si>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</si>
  <si>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</si>
  <si>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</si>
  <si>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</si>
  <si>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</si>
  <si>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</si>
  <si>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</si>
  <si>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</si>
  <si>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</si>
  <si>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</si>
  <si>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</si>
  <si>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</si>
  <si>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</si>
  <si>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</si>
  <si>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</si>
  <si>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</si>
  <si>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</si>
  <si>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</si>
  <si>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</si>
  <si>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</si>
  <si>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</si>
  <si>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</si>
  <si>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</si>
  <si>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</si>
  <si>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</si>
  <si>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</si>
  <si>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</si>
  <si>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</si>
  <si>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</si>
  <si>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</si>
  <si>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</si>
  <si>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</si>
  <si>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</si>
  <si>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</si>
  <si>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</si>
  <si>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</si>
  <si>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</si>
  <si>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</si>
  <si>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</si>
  <si>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</si>
  <si>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</si>
  <si>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</si>
  <si>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</si>
  <si>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</si>
  <si>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</si>
  <si>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</si>
  <si>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</si>
  <si>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</si>
  <si>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</si>
  <si>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</si>
  <si>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</si>
  <si>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</si>
  <si>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</si>
  <si>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</si>
  <si>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</si>
  <si>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</si>
  <si>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</si>
  <si>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</si>
  <si>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</si>
  <si>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</si>
  <si>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</si>
  <si>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</si>
  <si>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</si>
  <si>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</si>
  <si>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</si>
  <si>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</si>
  <si>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</si>
  <si>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</si>
  <si>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</si>
  <si>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</si>
  <si>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</si>
  <si>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</si>
  <si>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</si>
  <si>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</si>
  <si>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</si>
  <si>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</si>
  <si>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</si>
  <si>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</si>
  <si>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</si>
  <si>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</si>
  <si>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</si>
  <si>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</si>
  <si>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</si>
  <si>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</si>
  <si>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</si>
  <si>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</si>
  <si>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</si>
  <si>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</si>
  <si>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</si>
  <si>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</si>
  <si>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</si>
  <si>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</si>
  <si>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</si>
  <si>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</si>
  <si>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</si>
  <si>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</si>
  <si>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</si>
  <si>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</si>
  <si>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</si>
  <si>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</si>
  <si>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</si>
  <si>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</si>
  <si>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</si>
  <si>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</si>
  <si>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</si>
  <si>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</si>
  <si>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</si>
  <si>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</si>
  <si>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</si>
  <si>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</si>
  <si>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</si>
  <si>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</si>
  <si>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</si>
  <si>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</si>
  <si>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</si>
  <si>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</si>
  <si>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</si>
  <si>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</si>
  <si>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</si>
  <si>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</si>
  <si>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</si>
  <si>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</si>
  <si>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</si>
  <si>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</si>
  <si>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</si>
  <si>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</si>
  <si>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</si>
  <si>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</si>
  <si>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</si>
  <si>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</si>
  <si>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</si>
  <si>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</si>
  <si>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</si>
  <si>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</si>
  <si>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</si>
  <si>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</si>
  <si>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</si>
  <si>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</si>
  <si>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</si>
  <si>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</si>
  <si>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</si>
  <si>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</si>
  <si>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</si>
  <si>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</si>
  <si>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</si>
  <si>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</si>
  <si>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</si>
  <si>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</si>
  <si>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</si>
  <si>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</si>
  <si>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</si>
  <si>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</si>
  <si>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</si>
  <si>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</si>
  <si>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</si>
  <si>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</si>
  <si>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</si>
  <si>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</si>
  <si>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</si>
  <si>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</si>
  <si>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</si>
  <si>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</si>
  <si>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</si>
  <si>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</si>
  <si>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</si>
  <si>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</si>
  <si>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</si>
  <si>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</si>
  <si>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</si>
  <si>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</si>
  <si>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</si>
  <si>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</si>
  <si>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</si>
  <si>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</si>
  <si>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</si>
  <si>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</si>
  <si>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</si>
  <si>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</si>
  <si>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</si>
  <si>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</si>
  <si>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</si>
  <si>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</si>
  <si>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</si>
  <si>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</si>
  <si>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</si>
  <si>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</si>
  <si>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</si>
  <si>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</si>
  <si>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</si>
  <si>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</si>
  <si>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</si>
  <si>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</si>
  <si>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</si>
  <si>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</si>
  <si>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</si>
  <si>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</si>
  <si>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</si>
  <si>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</si>
  <si>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</si>
  <si>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</si>
  <si>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</si>
  <si>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</si>
  <si>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</si>
  <si>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</si>
  <si>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</si>
  <si>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</si>
  <si>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</si>
  <si>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</si>
  <si>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</si>
  <si>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</si>
  <si>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</si>
  <si>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</si>
  <si>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</si>
  <si>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</si>
  <si>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</si>
  <si>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</si>
  <si>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</si>
  <si>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</si>
  <si>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</si>
  <si>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</si>
  <si>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</si>
  <si>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</si>
  <si>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</si>
  <si>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</si>
  <si>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</si>
  <si>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</si>
  <si>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</si>
  <si>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</si>
  <si>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</si>
  <si>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</si>
  <si>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</si>
  <si>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</si>
  <si>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</si>
  <si>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</si>
  <si>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</si>
  <si>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</si>
  <si>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</si>
  <si>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</si>
  <si>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</si>
  <si>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</si>
  <si>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</si>
  <si>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</si>
  <si>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</si>
  <si>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</si>
  <si>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</si>
  <si>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</si>
  <si>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</si>
  <si>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</si>
  <si>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</si>
  <si>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</si>
  <si>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</si>
  <si>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</si>
  <si>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</si>
  <si>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</si>
  <si>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</si>
  <si>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</si>
  <si>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</si>
  <si>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</si>
  <si>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</si>
  <si>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</si>
  <si>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</si>
  <si>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</si>
  <si>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</si>
  <si>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</si>
  <si>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</si>
  <si>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</si>
  <si>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</si>
  <si>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</si>
  <si>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</si>
  <si>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</si>
  <si>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</si>
  <si>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</si>
  <si>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</si>
  <si>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</si>
  <si>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</si>
  <si>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</si>
  <si>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</si>
  <si>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</si>
  <si>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</si>
  <si>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</si>
  <si>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</si>
  <si>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</si>
  <si>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</si>
  <si>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</si>
  <si>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</si>
  <si>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</si>
  <si>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</si>
  <si>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</si>
  <si>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</si>
  <si>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</si>
  <si>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</si>
  <si>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</si>
  <si>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</si>
  <si>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</si>
  <si>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</si>
  <si>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</si>
  <si>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</si>
  <si>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</si>
  <si>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</si>
  <si>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</si>
  <si>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</si>
  <si>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</si>
  <si>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</si>
  <si>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</si>
  <si>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</si>
  <si>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</si>
  <si>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</si>
  <si>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</si>
  <si>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</si>
  <si>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</si>
  <si>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</si>
  <si>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</si>
  <si>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</si>
  <si>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</si>
  <si>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</si>
  <si>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</si>
  <si>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</si>
  <si>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</si>
  <si>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</si>
  <si>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</si>
  <si>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</si>
  <si>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</si>
  <si>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</si>
  <si>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</si>
  <si>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</si>
  <si>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</si>
  <si>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</si>
  <si>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</si>
  <si>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</si>
  <si>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</si>
  <si>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</si>
  <si>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</si>
  <si>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</si>
  <si>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</si>
  <si>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</si>
  <si>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</si>
  <si>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</si>
  <si>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</si>
  <si>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</si>
  <si>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</si>
  <si>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</si>
  <si>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</si>
  <si>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</si>
  <si>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</si>
  <si>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</si>
  <si>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</si>
  <si>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</si>
  <si>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</si>
  <si>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</si>
  <si>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</si>
  <si>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</si>
  <si>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</si>
  <si>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</si>
  <si>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</si>
  <si>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</si>
  <si>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</si>
  <si>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</si>
  <si>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</si>
  <si>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</si>
  <si>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</si>
  <si>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</si>
  <si>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</si>
  <si>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</si>
  <si>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</si>
  <si>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</si>
  <si>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</si>
  <si>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</si>
  <si>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</si>
  <si>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</si>
  <si>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</si>
  <si>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</si>
  <si>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</si>
  <si>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</si>
  <si>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</si>
  <si>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</si>
  <si>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</si>
  <si>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</si>
  <si>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</si>
  <si>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</si>
  <si>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</si>
  <si>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</si>
  <si>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</si>
  <si>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</si>
  <si>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</si>
  <si>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</si>
  <si>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</si>
  <si>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</si>
  <si>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</si>
  <si>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</si>
  <si>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</si>
  <si>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</si>
  <si>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</si>
  <si>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</si>
  <si>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</si>
  <si>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</si>
  <si>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</si>
  <si>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</si>
  <si>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</si>
  <si>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</si>
  <si>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</si>
  <si>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</si>
  <si>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</si>
  <si>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</si>
  <si>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</si>
  <si>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</si>
  <si>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</si>
  <si>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</si>
  <si>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</si>
  <si>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</si>
  <si>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</si>
  <si>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</si>
  <si>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</si>
  <si>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</si>
  <si>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</si>
  <si>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</si>
  <si>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</si>
  <si>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</si>
  <si>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</si>
  <si>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</si>
  <si>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</si>
  <si>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</si>
  <si>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</si>
  <si>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</si>
  <si>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</si>
  <si>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</si>
  <si>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</si>
  <si>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</si>
  <si>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</si>
  <si>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</si>
  <si>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</si>
  <si>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</si>
  <si>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</si>
  <si>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</si>
  <si>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</si>
  <si>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</si>
  <si>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</si>
  <si>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</si>
  <si>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</si>
  <si>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</si>
  <si>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</si>
  <si>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</si>
  <si>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</si>
  <si>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</si>
  <si>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</si>
  <si>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</si>
  <si>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</si>
  <si>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</si>
  <si>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</si>
  <si>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</si>
  <si>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</si>
  <si>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</si>
  <si>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</si>
  <si>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</si>
  <si>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</si>
  <si>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</si>
  <si>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</si>
  <si>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</si>
  <si>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</si>
  <si>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</si>
  <si>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</si>
  <si>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</si>
  <si>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</si>
  <si>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</si>
  <si>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</si>
  <si>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</si>
  <si>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</si>
  <si>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</si>
  <si>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</si>
  <si>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</si>
  <si>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</si>
  <si>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</si>
  <si>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</si>
  <si>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</si>
  <si>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</si>
  <si>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</si>
  <si>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</si>
  <si>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</si>
  <si>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</si>
  <si>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</si>
  <si>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</si>
  <si>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</si>
  <si>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</si>
  <si>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</si>
  <si>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</si>
  <si>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</si>
  <si>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</si>
  <si>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</si>
  <si>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</si>
  <si>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</si>
  <si>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</si>
  <si>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</si>
  <si>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</si>
  <si>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</si>
  <si>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</si>
  <si>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</si>
  <si>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</si>
  <si>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</si>
  <si>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</si>
  <si>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</si>
  <si>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</si>
  <si>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</si>
  <si>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</si>
  <si>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</si>
  <si>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</si>
  <si>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</si>
  <si>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</si>
  <si>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</si>
  <si>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</si>
  <si>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</si>
  <si>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</si>
  <si>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</si>
  <si>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</si>
  <si>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</si>
  <si>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</si>
  <si>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</si>
  <si>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</si>
  <si>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</si>
  <si>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</si>
  <si>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</si>
  <si>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</si>
  <si>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</si>
  <si>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</si>
  <si>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</si>
  <si>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</si>
  <si>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</si>
  <si>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</si>
  <si>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</si>
  <si>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</si>
  <si>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</si>
  <si>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</si>
  <si>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</si>
  <si>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</si>
  <si>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</si>
  <si>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</si>
  <si>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</si>
  <si>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</si>
  <si>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</si>
  <si>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</si>
  <si>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</si>
  <si>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</si>
  <si>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</si>
  <si>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</si>
  <si>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</si>
  <si>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</si>
  <si>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</si>
  <si>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</si>
  <si>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</si>
  <si>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</si>
  <si>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</si>
  <si>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</si>
  <si>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</si>
  <si>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</si>
  <si>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</si>
  <si>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</si>
  <si>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</si>
  <si>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</si>
  <si>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</si>
  <si>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</si>
  <si>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</si>
  <si>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</si>
  <si>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</si>
  <si>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</si>
  <si>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</si>
  <si>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</si>
  <si>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</si>
  <si>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</si>
  <si>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</si>
  <si>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</si>
  <si>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</si>
  <si>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</si>
  <si>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</si>
  <si>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</si>
  <si>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</si>
  <si>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</si>
  <si>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</si>
  <si>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</si>
  <si>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</si>
  <si>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</si>
  <si>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</si>
  <si>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</si>
  <si>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</si>
  <si>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</si>
  <si>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</si>
  <si>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</si>
  <si>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</si>
  <si>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</si>
  <si>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</si>
  <si>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</si>
  <si>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</si>
  <si>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</si>
  <si>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</si>
  <si>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</si>
  <si>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</si>
  <si>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</si>
  <si>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</si>
  <si>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</si>
  <si>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</si>
  <si>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</si>
  <si>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</si>
  <si>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</si>
  <si>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</si>
  <si>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</si>
  <si>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</si>
  <si>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</si>
  <si>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</si>
  <si>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</si>
  <si>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</si>
  <si>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</si>
  <si>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</si>
  <si>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</si>
  <si>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</si>
  <si>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</si>
  <si>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</si>
  <si>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</si>
  <si>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</si>
  <si>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</si>
  <si>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</si>
  <si>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</si>
  <si>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</si>
  <si>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</si>
  <si>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</si>
  <si>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</si>
  <si>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</si>
  <si>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</si>
  <si>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</si>
  <si>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</si>
  <si>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</si>
  <si>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</si>
  <si>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</si>
  <si>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</si>
  <si>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</si>
  <si>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</si>
  <si>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</si>
  <si>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</si>
  <si>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</si>
  <si>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</si>
  <si>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</si>
  <si>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</si>
  <si>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</si>
  <si>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</si>
  <si>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</si>
  <si>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</si>
  <si>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</si>
  <si>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</si>
  <si>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</si>
  <si>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</si>
  <si>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</si>
  <si>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</si>
  <si>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</si>
  <si>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</si>
  <si>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</si>
  <si>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</si>
  <si>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</si>
  <si>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</si>
  <si>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</si>
  <si>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</si>
  <si>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</si>
  <si>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</si>
  <si>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</si>
  <si>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</si>
  <si>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</si>
  <si>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</si>
  <si>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</si>
  <si>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</si>
  <si>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</si>
  <si>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</si>
  <si>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</si>
  <si>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</si>
  <si>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</si>
  <si>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</si>
  <si>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</si>
  <si>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</si>
  <si>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</si>
  <si>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</si>
  <si>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</si>
  <si>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</si>
  <si>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</si>
  <si>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</si>
  <si>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</si>
  <si>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</si>
  <si>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</si>
  <si>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</si>
  <si>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</si>
  <si>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</si>
  <si>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</si>
  <si>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</si>
  <si>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</si>
  <si>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</si>
  <si>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</si>
  <si>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</si>
  <si>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</si>
  <si>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</si>
  <si>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</si>
  <si>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</si>
  <si>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</si>
  <si>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</si>
  <si>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</si>
  <si>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</si>
  <si>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</si>
  <si>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</si>
  <si>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</si>
  <si>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</si>
  <si>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</si>
  <si>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</si>
  <si>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</si>
  <si>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</si>
  <si>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</si>
  <si>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</si>
  <si>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</si>
  <si>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</si>
  <si>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</si>
  <si>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</si>
  <si>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</si>
  <si>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</si>
  <si>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</si>
  <si>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</si>
  <si>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</si>
  <si>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</si>
  <si>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</si>
  <si>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</si>
  <si>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</si>
  <si>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</si>
  <si>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</si>
  <si>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</si>
  <si>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</si>
  <si>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</si>
  <si>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</si>
  <si>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</si>
  <si>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</si>
  <si>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</si>
  <si>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</si>
  <si>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</si>
  <si>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</si>
  <si>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</si>
  <si>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</si>
  <si>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</si>
  <si>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</si>
  <si>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</si>
  <si>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</si>
  <si>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</si>
  <si>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</si>
  <si>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</si>
  <si>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</si>
  <si>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</si>
  <si>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</si>
  <si>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</si>
  <si>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</si>
  <si>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</si>
  <si>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</si>
  <si>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</si>
  <si>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</si>
  <si>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</si>
  <si>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</si>
  <si>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</si>
  <si>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</si>
  <si>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</si>
  <si>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</si>
  <si>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</si>
  <si>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</si>
  <si>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</si>
  <si>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</si>
  <si>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</si>
  <si>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</si>
  <si>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</si>
  <si>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</si>
  <si>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</si>
  <si>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</si>
  <si>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</si>
  <si>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</si>
  <si>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</si>
  <si>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</si>
  <si>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</si>
  <si>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</si>
  <si>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</si>
  <si>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</si>
  <si>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</si>
  <si>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</si>
  <si>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</si>
  <si>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</si>
  <si>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</si>
  <si>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</si>
  <si>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</si>
  <si>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</si>
  <si>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</si>
  <si>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</si>
  <si>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</si>
  <si>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</si>
  <si>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</si>
  <si>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</si>
  <si>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</si>
  <si>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</si>
  <si>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</si>
  <si>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</si>
  <si>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</si>
  <si>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</si>
  <si>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</si>
  <si>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</si>
  <si>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</si>
  <si>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</si>
  <si>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</si>
  <si>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</si>
  <si>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</si>
  <si>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</si>
  <si>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</si>
  <si>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</si>
  <si>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</si>
  <si>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</si>
  <si>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</si>
  <si>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</si>
  <si>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</si>
  <si>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</si>
  <si>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</si>
  <si>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</si>
  <si>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</si>
  <si>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</si>
  <si>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</si>
  <si>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</si>
  <si>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</si>
  <si>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</si>
  <si>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</si>
  <si>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</si>
  <si>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</si>
  <si>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</si>
  <si>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</si>
  <si>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</si>
  <si>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</si>
  <si>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</si>
  <si>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</si>
  <si>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</si>
  <si>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</si>
  <si>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</si>
  <si>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</si>
  <si>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</si>
  <si>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</si>
  <si>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</si>
  <si>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</si>
  <si>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</si>
  <si>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</si>
  <si>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</si>
  <si>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</si>
  <si>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</si>
  <si>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</si>
  <si>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</si>
  <si>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</si>
  <si>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</si>
  <si>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</si>
  <si>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</si>
  <si>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</si>
  <si>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</si>
  <si>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</si>
  <si>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</si>
  <si>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</si>
  <si>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</si>
  <si>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</si>
  <si>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</si>
  <si>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</si>
  <si>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</si>
  <si>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</si>
  <si>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</si>
  <si>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</si>
  <si>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</si>
  <si>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</si>
  <si>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</si>
  <si>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</si>
  <si>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</si>
  <si>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</si>
  <si>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</si>
  <si>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</si>
  <si>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</si>
  <si>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</si>
  <si>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</si>
  <si>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</si>
  <si>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</si>
  <si>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</si>
  <si>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</si>
  <si>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</si>
  <si>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</si>
  <si>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</si>
  <si>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</si>
  <si>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</si>
  <si>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</si>
  <si>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</si>
  <si>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</si>
  <si>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</si>
  <si>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</si>
  <si>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</si>
  <si>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</si>
  <si>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</si>
  <si>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</si>
  <si>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</si>
  <si>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</si>
  <si>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</si>
  <si>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</si>
  <si>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</si>
  <si>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</si>
  <si>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</si>
  <si>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</si>
  <si>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</si>
  <si>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</si>
  <si>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</si>
  <si>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</si>
  <si>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</si>
  <si>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</si>
  <si>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</si>
  <si>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</si>
  <si>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</si>
  <si>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</si>
  <si>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</si>
  <si>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</si>
  <si>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</si>
  <si>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</si>
  <si>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</si>
  <si>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</si>
  <si>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</si>
  <si>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</si>
  <si>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</si>
  <si>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</si>
  <si>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</si>
  <si>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</si>
  <si>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</si>
  <si>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</si>
  <si>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</si>
  <si>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</si>
  <si>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</si>
  <si>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</si>
  <si>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</si>
  <si>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</si>
  <si>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</si>
  <si>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</si>
  <si>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</si>
  <si>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</si>
  <si>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</si>
  <si>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</si>
  <si>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</si>
  <si>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</si>
  <si>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</si>
  <si>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</si>
  <si>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</si>
  <si>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</si>
  <si>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</si>
  <si>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</si>
  <si>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</si>
  <si>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</si>
  <si>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</si>
  <si>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</si>
  <si>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</si>
  <si>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</si>
  <si>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</si>
  <si>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</si>
  <si>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</si>
  <si>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</si>
  <si>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</si>
  <si>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</si>
  <si>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</si>
  <si>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</si>
  <si>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</si>
  <si>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</si>
  <si>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</si>
  <si>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</si>
  <si>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</si>
  <si>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</si>
  <si>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</si>
  <si>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</si>
  <si>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</si>
  <si>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</si>
  <si>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</si>
  <si>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</si>
  <si>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</si>
  <si>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</si>
  <si>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</si>
  <si>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</si>
  <si>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</si>
  <si>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</si>
  <si>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</si>
  <si>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</si>
  <si>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</si>
  <si>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</si>
  <si>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</si>
  <si>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</si>
  <si>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</si>
  <si>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</si>
  <si>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</si>
  <si>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</si>
  <si>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</si>
  <si>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</si>
  <si>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</si>
  <si>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</si>
  <si>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</si>
  <si>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</si>
  <si>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</si>
  <si>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</si>
  <si>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</si>
  <si>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</si>
  <si>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</si>
  <si>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</si>
  <si>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</si>
  <si>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</si>
  <si>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</si>
  <si>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</si>
  <si>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</si>
  <si>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</si>
  <si>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</si>
  <si>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</si>
  <si>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</si>
  <si>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</si>
  <si>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</si>
  <si>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</si>
  <si>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</si>
  <si>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</si>
  <si>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</si>
  <si>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</si>
  <si>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</si>
  <si>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</si>
  <si>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</si>
  <si>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</si>
  <si>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</si>
  <si>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</si>
  <si>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</si>
  <si>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</si>
  <si>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</si>
  <si>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</si>
  <si>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</si>
  <si>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</si>
  <si>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</si>
  <si>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</si>
  <si>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</si>
  <si>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</si>
  <si>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</si>
  <si>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</si>
  <si>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</si>
  <si>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</si>
  <si>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</si>
  <si>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</si>
  <si>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</si>
  <si>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</si>
  <si>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</si>
  <si>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</si>
  <si>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</si>
  <si>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</si>
  <si>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</si>
  <si>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</si>
  <si>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</si>
  <si>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</si>
  <si>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</si>
  <si>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</si>
  <si>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</si>
  <si>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</si>
  <si>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</si>
  <si>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</si>
  <si>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</si>
  <si>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</si>
  <si>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</si>
  <si>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</si>
  <si>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</si>
  <si>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</si>
  <si>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</si>
  <si>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</si>
  <si>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</si>
  <si>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</si>
  <si>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</si>
  <si>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</si>
  <si>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</si>
  <si>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</si>
  <si>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</si>
  <si>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</si>
  <si>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</si>
  <si>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</si>
  <si>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</si>
  <si>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</si>
  <si>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</si>
  <si>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</si>
  <si>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</si>
  <si>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</si>
  <si>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</si>
  <si>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</si>
  <si>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</si>
  <si>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</si>
  <si>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</si>
  <si>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</si>
  <si>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</si>
  <si>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</si>
  <si>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</si>
  <si>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</si>
  <si>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</si>
  <si>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</si>
  <si>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</si>
  <si>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</si>
  <si>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</si>
  <si>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</si>
  <si>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</si>
  <si>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</si>
  <si>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</si>
  <si>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</si>
  <si>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</si>
  <si>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</si>
  <si>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</si>
  <si>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</si>
  <si>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</si>
  <si>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</si>
  <si>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</si>
  <si>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</si>
  <si>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</si>
  <si>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</si>
  <si>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</si>
  <si>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</si>
  <si>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</si>
  <si>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</si>
  <si>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</si>
  <si>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</si>
  <si>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</si>
  <si>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</si>
  <si>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</si>
  <si>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</si>
  <si>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</si>
  <si>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</si>
  <si>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</si>
  <si>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</si>
  <si>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</si>
  <si>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</si>
  <si>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</si>
  <si>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</si>
  <si>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</si>
  <si>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</si>
  <si>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</si>
  <si>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</si>
  <si>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</si>
  <si>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</si>
  <si>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</si>
  <si>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</si>
  <si>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</si>
  <si>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</si>
  <si>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</si>
  <si>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</si>
  <si>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</si>
  <si>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</si>
  <si>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</si>
  <si>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</si>
  <si>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</si>
  <si>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</si>
  <si>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</si>
  <si>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</si>
  <si>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</si>
  <si>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</si>
  <si>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</si>
  <si>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</si>
  <si>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</si>
  <si>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</si>
  <si>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</si>
  <si>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</si>
  <si>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</si>
  <si>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</si>
  <si>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</si>
  <si>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</si>
  <si>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</si>
  <si>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</si>
  <si>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</si>
  <si>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</si>
  <si>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</si>
  <si>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</si>
  <si>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</si>
  <si>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</si>
  <si>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</si>
  <si>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</si>
  <si>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</si>
  <si>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</si>
  <si>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</si>
  <si>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</si>
  <si>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</si>
  <si>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</si>
  <si>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</si>
  <si>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</si>
  <si>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</si>
  <si>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</si>
  <si>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</si>
  <si>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</si>
  <si>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</si>
  <si>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</si>
  <si>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</si>
  <si>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</si>
  <si>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</si>
  <si>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</si>
  <si>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</si>
  <si>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</si>
  <si>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</si>
  <si>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</si>
  <si>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</si>
  <si>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</si>
  <si>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</si>
  <si>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</si>
  <si>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</si>
  <si>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</si>
  <si>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</si>
  <si>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</si>
  <si>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</si>
  <si>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</si>
  <si>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</si>
  <si>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</si>
  <si>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</si>
  <si>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</si>
  <si>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</si>
  <si>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</si>
  <si>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</si>
  <si>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</si>
  <si>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</si>
  <si>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</si>
  <si>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</si>
  <si>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</si>
  <si>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</si>
  <si>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</si>
  <si>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</si>
  <si>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</si>
  <si>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</si>
  <si>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</si>
  <si>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</si>
  <si>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</si>
  <si>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</si>
  <si>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</si>
  <si>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</si>
  <si>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</si>
  <si>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</si>
  <si>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</si>
  <si>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</si>
  <si>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</si>
  <si>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</si>
  <si>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</si>
  <si>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</si>
  <si>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</si>
  <si>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</si>
  <si>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</si>
  <si>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</si>
  <si>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</si>
  <si>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</si>
  <si>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</si>
  <si>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</si>
  <si>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</si>
  <si>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</si>
  <si>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</si>
  <si>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</si>
  <si>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</si>
  <si>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</si>
  <si>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</si>
  <si>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</si>
  <si>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</si>
  <si>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</si>
  <si>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</si>
  <si>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</si>
  <si>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</si>
  <si>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</si>
  <si>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</si>
  <si>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</si>
  <si>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</si>
  <si>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</si>
  <si>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</si>
  <si>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</si>
  <si>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</si>
  <si>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</si>
  <si>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</si>
  <si>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</si>
  <si>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</si>
  <si>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</si>
  <si>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</si>
  <si>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</si>
  <si>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</si>
  <si>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</si>
  <si>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</si>
  <si>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</si>
  <si>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</si>
  <si>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</si>
  <si>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</si>
  <si>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</si>
  <si>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</si>
  <si>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</si>
  <si>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</si>
  <si>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</si>
  <si>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</si>
  <si>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</si>
  <si>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</si>
  <si>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</si>
  <si>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</si>
  <si>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</si>
  <si>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</si>
  <si>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</si>
  <si>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</si>
  <si>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</si>
  <si>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</si>
  <si>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</si>
  <si>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</si>
  <si>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</si>
  <si>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</si>
  <si>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</si>
  <si>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</si>
  <si>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</si>
  <si>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</si>
  <si>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</si>
  <si>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</si>
  <si>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</si>
  <si>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</si>
  <si>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</si>
  <si>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</si>
  <si>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</si>
  <si>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</si>
  <si>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</si>
  <si>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</si>
  <si>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</si>
  <si>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</si>
  <si>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</si>
  <si>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</si>
  <si>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</si>
  <si>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</si>
  <si>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</si>
  <si>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</si>
  <si>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</si>
  <si>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</si>
  <si>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</si>
  <si>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</si>
  <si>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</si>
  <si>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</si>
  <si>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</si>
  <si>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</si>
  <si>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</si>
  <si>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</si>
  <si>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</si>
  <si>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</si>
  <si>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</si>
  <si>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</si>
  <si>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</si>
  <si>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</si>
  <si>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</si>
  <si>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</si>
  <si>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</si>
  <si>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</si>
  <si>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</si>
  <si>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</si>
  <si>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</si>
  <si>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</si>
  <si>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</si>
  <si>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</si>
  <si>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</si>
  <si>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</si>
  <si>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</si>
  <si>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</si>
  <si>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</si>
  <si>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</si>
  <si>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</si>
  <si>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</si>
  <si>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</si>
  <si>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</si>
  <si>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</si>
  <si>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</si>
  <si>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</si>
  <si>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</si>
  <si>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</si>
  <si>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</si>
  <si>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</si>
  <si>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</si>
  <si>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</si>
  <si>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</si>
  <si>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</si>
  <si>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</si>
  <si>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</si>
  <si>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</si>
  <si>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</si>
  <si>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</si>
  <si>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</si>
  <si>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</si>
  <si>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</si>
  <si>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</si>
  <si>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</si>
  <si>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</si>
  <si>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</si>
  <si>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</si>
  <si>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</si>
  <si>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</si>
  <si>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</si>
  <si>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</si>
  <si>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</si>
  <si>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</si>
  <si>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</si>
  <si>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</si>
  <si>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</si>
  <si>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</si>
  <si>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</si>
  <si>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</si>
  <si>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</si>
  <si>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</si>
  <si>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</si>
  <si>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</si>
  <si>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</si>
  <si>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</si>
  <si>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</si>
  <si>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</si>
  <si>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</si>
  <si>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</si>
  <si>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</si>
  <si>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</si>
  <si>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</si>
  <si>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</si>
  <si>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</si>
  <si>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</si>
  <si>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</si>
  <si>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</si>
  <si>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</si>
  <si>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</si>
  <si>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</si>
  <si>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</si>
  <si>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</si>
  <si>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</si>
  <si>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</si>
  <si>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</si>
  <si>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</si>
  <si>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</si>
  <si>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</si>
  <si>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</si>
  <si>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</si>
  <si>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</si>
  <si>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</si>
  <si>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</si>
  <si>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</si>
  <si>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</si>
  <si>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</si>
  <si>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</si>
  <si>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</si>
  <si>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</si>
  <si>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</si>
  <si>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</si>
  <si>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</si>
  <si>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</si>
  <si>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</si>
  <si>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</si>
  <si>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</si>
  <si>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</si>
  <si>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</si>
  <si>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</si>
  <si>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</si>
  <si>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</si>
  <si>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</si>
  <si>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</si>
  <si>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</si>
  <si>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</si>
  <si>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</si>
  <si>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</si>
  <si>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</si>
  <si>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</si>
  <si>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</si>
  <si>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</si>
  <si>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</si>
  <si>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</si>
  <si>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</si>
  <si>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</si>
  <si>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</si>
  <si>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</si>
  <si>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</si>
  <si>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</si>
  <si>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</si>
  <si>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</si>
  <si>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</si>
  <si>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</si>
  <si>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</si>
  <si>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</si>
  <si>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</si>
  <si>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</si>
  <si>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</si>
  <si>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</si>
  <si>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</si>
  <si>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</si>
  <si>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</si>
  <si>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</si>
  <si>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</si>
  <si>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</si>
  <si>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</si>
  <si>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</si>
  <si>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</si>
  <si>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</si>
  <si>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</si>
  <si>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</si>
  <si>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</si>
  <si>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</si>
  <si>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</si>
  <si>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</si>
  <si>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</si>
  <si>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</si>
  <si>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</si>
  <si>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</si>
  <si>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</si>
  <si>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</si>
  <si>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</si>
  <si>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</si>
  <si>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</si>
  <si>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</si>
  <si>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</si>
  <si>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</si>
  <si>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</si>
  <si>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</si>
  <si>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</si>
  <si>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</si>
  <si>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</si>
  <si>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</si>
  <si>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</si>
  <si>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</si>
  <si>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</si>
  <si>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</si>
  <si>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</si>
  <si>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</si>
  <si>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</si>
  <si>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</si>
  <si>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</si>
  <si>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</si>
  <si>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</si>
  <si>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</si>
  <si>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</si>
  <si>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</si>
  <si>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</si>
  <si>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</si>
  <si>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</si>
  <si>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</si>
  <si>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</si>
  <si>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</si>
  <si>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</si>
  <si>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</si>
  <si>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</si>
  <si>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</si>
  <si>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</si>
  <si>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</si>
  <si>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</si>
  <si>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</si>
  <si>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</si>
  <si>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</si>
  <si>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</si>
  <si>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</si>
  <si>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</si>
  <si>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</si>
  <si>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</si>
  <si>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</si>
  <si>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</si>
  <si>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</si>
  <si>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</si>
  <si>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</si>
  <si>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</si>
  <si>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</si>
  <si>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</si>
  <si>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</si>
  <si>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</si>
  <si>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</si>
  <si>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</si>
  <si>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</si>
  <si>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</si>
  <si>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</si>
  <si>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</si>
  <si>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</si>
  <si>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</si>
  <si>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</si>
  <si>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</si>
  <si>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</si>
  <si>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</si>
  <si>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</si>
  <si>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</si>
  <si>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</si>
  <si>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</si>
  <si>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</si>
  <si>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</si>
  <si>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</si>
  <si>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</si>
  <si>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</si>
  <si>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</si>
  <si>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</si>
  <si>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</si>
  <si>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</si>
  <si>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</si>
  <si>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</si>
  <si>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</si>
  <si>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</si>
  <si>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</si>
  <si>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</si>
  <si>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</si>
  <si>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</si>
  <si>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</si>
  <si>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</si>
  <si>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</si>
  <si>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</si>
  <si>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</si>
  <si>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</si>
  <si>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</si>
  <si>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</si>
  <si>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</si>
  <si>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</si>
  <si>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</si>
  <si>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</si>
  <si>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</si>
  <si>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</si>
  <si>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</si>
  <si>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</si>
  <si>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</si>
  <si>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</si>
  <si>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</si>
  <si>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</si>
  <si>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</si>
  <si>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</si>
  <si>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</si>
  <si>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</si>
  <si>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</si>
  <si>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</si>
  <si>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</si>
  <si>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</si>
  <si>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</si>
  <si>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</si>
  <si>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</si>
  <si>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</si>
  <si>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</si>
  <si>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</si>
  <si>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</si>
  <si>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</si>
  <si>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</si>
  <si>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</si>
  <si>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</si>
  <si>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</si>
  <si>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</si>
  <si>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</si>
  <si>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</si>
  <si>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</si>
  <si>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</si>
  <si>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</si>
  <si>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</si>
  <si>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</si>
  <si>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</si>
  <si>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</si>
  <si>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</si>
  <si>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</si>
  <si>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</si>
  <si>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</si>
  <si>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</si>
  <si>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</si>
  <si>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</si>
  <si>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</si>
  <si>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</si>
  <si>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</si>
  <si>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</si>
  <si>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</si>
  <si>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</si>
  <si>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</si>
  <si>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</si>
  <si>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</si>
  <si>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</si>
  <si>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</si>
  <si>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</si>
  <si>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</si>
  <si>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</si>
  <si>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</si>
  <si>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</si>
  <si>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</si>
  <si>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</si>
  <si>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</si>
  <si>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</si>
  <si>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</si>
  <si>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</si>
  <si>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</si>
  <si>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</si>
  <si>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</si>
  <si>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</si>
  <si>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</si>
  <si>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</si>
  <si>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</si>
  <si>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</si>
  <si>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</si>
  <si>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</si>
  <si>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</si>
  <si>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</si>
  <si>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</si>
  <si>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</si>
  <si>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</si>
  <si>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</si>
  <si>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</si>
  <si>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</si>
  <si>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</si>
  <si>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</si>
  <si>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</si>
  <si>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</si>
  <si>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</si>
  <si>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</si>
  <si>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</si>
  <si>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</si>
  <si>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</si>
  <si>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</si>
  <si>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</si>
  <si>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</si>
  <si>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</si>
  <si>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</si>
  <si>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</si>
  <si>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</si>
  <si>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</si>
  <si>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</si>
  <si>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</si>
  <si>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</si>
  <si>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</si>
  <si>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</si>
  <si>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</si>
  <si>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</si>
  <si>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</si>
  <si>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</si>
  <si>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</si>
  <si>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</si>
  <si>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</si>
  <si>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</si>
  <si>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</si>
  <si>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</si>
  <si>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</si>
  <si>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</si>
  <si>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</si>
  <si>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</si>
  <si>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</si>
  <si>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</si>
  <si>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</si>
  <si>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</si>
  <si>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</si>
  <si>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</si>
  <si>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</si>
  <si>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</si>
  <si>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</si>
  <si>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</si>
  <si>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</si>
  <si>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</si>
  <si>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</si>
  <si>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</si>
  <si>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</si>
  <si>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</si>
  <si>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</si>
  <si>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</si>
  <si>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</si>
  <si>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</si>
  <si>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</si>
  <si>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</si>
  <si>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</si>
  <si>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</si>
  <si>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</si>
  <si>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</si>
  <si>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</si>
  <si>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</si>
  <si>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</si>
  <si>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</si>
  <si>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</si>
  <si>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</si>
  <si>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</si>
  <si>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</si>
  <si>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</si>
  <si>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</si>
  <si>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</si>
  <si>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</si>
  <si>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</si>
  <si>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</si>
  <si>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</si>
  <si>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</si>
  <si>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</si>
  <si>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</si>
  <si>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</si>
  <si>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</si>
  <si>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</si>
  <si>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</si>
  <si>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</si>
  <si>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</si>
  <si>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</si>
  <si>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</si>
  <si>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</si>
  <si>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</si>
  <si>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</si>
  <si>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</si>
  <si>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</si>
  <si>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</si>
  <si>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</si>
  <si>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</si>
  <si>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</si>
  <si>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</si>
  <si>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</si>
  <si>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</si>
  <si>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</si>
  <si>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</si>
  <si>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</si>
  <si>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</si>
  <si>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</si>
  <si>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</si>
  <si>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</si>
  <si>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</si>
  <si>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</si>
  <si>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</si>
  <si>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</si>
  <si>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</si>
  <si>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</si>
  <si>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</si>
  <si>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</si>
  <si>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</si>
  <si>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</si>
  <si>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</si>
  <si>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</si>
  <si>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</si>
  <si>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</si>
  <si>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</si>
  <si>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</si>
  <si>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</si>
  <si>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</si>
  <si>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</si>
  <si>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</si>
  <si>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</si>
  <si>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</si>
  <si>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</si>
  <si>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</si>
  <si>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</si>
  <si>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</si>
  <si>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</si>
  <si>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</si>
  <si>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</si>
  <si>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</si>
  <si>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</si>
  <si>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</si>
  <si>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</si>
  <si>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</si>
  <si>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</si>
  <si>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</si>
  <si>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</si>
  <si>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</si>
  <si>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</si>
  <si>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</si>
  <si>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</si>
  <si>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</si>
  <si>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</si>
  <si>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</si>
  <si>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</si>
  <si>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</si>
  <si>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</si>
  <si>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</si>
  <si>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</si>
  <si>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</si>
  <si>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</si>
  <si>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</si>
  <si>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</si>
  <si>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</si>
  <si>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</si>
  <si>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</si>
  <si>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</si>
  <si>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</si>
  <si>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</si>
  <si>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</si>
  <si>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</si>
  <si>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</si>
  <si>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</si>
  <si>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</si>
  <si>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</si>
  <si>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</si>
  <si>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</si>
  <si>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</si>
  <si>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</si>
  <si>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</si>
  <si>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</si>
  <si>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</si>
  <si>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</si>
  <si>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</si>
  <si>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</si>
  <si>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</si>
  <si>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</si>
  <si>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</si>
  <si>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</si>
  <si>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</si>
  <si>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</si>
  <si>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</si>
  <si>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</si>
  <si>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</si>
  <si>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</si>
  <si>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</si>
  <si>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</si>
  <si>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</si>
  <si>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</si>
  <si>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</si>
  <si>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</si>
  <si>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</si>
  <si>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</si>
  <si>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</si>
  <si>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</si>
  <si>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</si>
  <si>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</si>
  <si>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</si>
  <si>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</si>
  <si>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</si>
  <si>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</si>
  <si>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</si>
  <si>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</si>
  <si>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</si>
  <si>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</si>
  <si>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</si>
  <si>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</si>
  <si>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</si>
  <si>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</si>
  <si>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</si>
  <si>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</si>
  <si>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</si>
  <si>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</si>
  <si>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</si>
  <si>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</si>
  <si>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</si>
  <si>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</si>
  <si>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</si>
  <si>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</si>
  <si>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</si>
  <si>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</si>
  <si>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</si>
  <si>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</si>
  <si>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</si>
  <si>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</si>
  <si>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</si>
  <si>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</si>
  <si>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</si>
  <si>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</si>
  <si>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</si>
  <si>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</si>
  <si>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</si>
  <si>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</si>
  <si>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</si>
  <si>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</si>
  <si>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</si>
  <si>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</si>
  <si>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</si>
  <si>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</si>
  <si>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</si>
  <si>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</si>
  <si>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</si>
  <si>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</si>
  <si>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</si>
  <si>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</si>
  <si>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</si>
  <si>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</si>
  <si>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</si>
  <si>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</si>
  <si>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</si>
  <si>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</si>
  <si>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</si>
  <si>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</si>
  <si>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</si>
  <si>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</si>
  <si>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</si>
  <si>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</si>
  <si>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</si>
  <si>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</si>
  <si>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</si>
  <si>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</si>
  <si>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</si>
  <si>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</si>
  <si>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</si>
  <si>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</si>
  <si>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</si>
  <si>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</si>
  <si>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</si>
  <si>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</si>
  <si>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</si>
  <si>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</si>
  <si>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</si>
  <si>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</si>
  <si>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</si>
  <si>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</si>
  <si>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</si>
  <si>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</si>
  <si>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</si>
  <si>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</si>
  <si>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</si>
  <si>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</si>
  <si>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</si>
  <si>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</si>
  <si>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</si>
  <si>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</si>
  <si>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</si>
  <si>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</si>
  <si>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</si>
  <si>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</si>
  <si>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</si>
  <si>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</si>
  <si>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</si>
  <si>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</si>
  <si>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</si>
  <si>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</si>
  <si>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</si>
  <si>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</si>
  <si>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</si>
  <si>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</si>
  <si>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</si>
  <si>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</si>
  <si>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</si>
  <si>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</si>
  <si>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</si>
  <si>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</si>
  <si>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</si>
  <si>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</si>
  <si>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</si>
  <si>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</si>
  <si>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</si>
  <si>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</si>
  <si>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</si>
  <si>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</si>
  <si>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</si>
  <si>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</si>
  <si>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</si>
  <si>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</si>
  <si>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</si>
  <si>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</si>
  <si>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</si>
  <si>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</si>
  <si>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</si>
  <si>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</si>
  <si>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</si>
  <si>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</si>
  <si>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</si>
  <si>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</si>
  <si>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</si>
  <si>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</si>
  <si>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</si>
  <si>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</si>
  <si>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</si>
  <si>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</si>
  <si>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</si>
  <si>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</si>
  <si>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</si>
  <si>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</si>
  <si>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</si>
  <si>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</si>
  <si>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</si>
  <si>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</si>
  <si>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</si>
  <si>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</si>
  <si>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</si>
  <si>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</si>
  <si>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</si>
  <si>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</si>
  <si>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</si>
  <si>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</si>
  <si>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</si>
  <si>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</si>
  <si>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</si>
  <si>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</si>
  <si>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</si>
  <si>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</si>
  <si>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</si>
  <si>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</si>
  <si>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</si>
  <si>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</si>
  <si>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</si>
  <si>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</si>
  <si>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</si>
  <si>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</si>
  <si>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</si>
  <si>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</si>
  <si>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</si>
  <si>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</si>
  <si>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</si>
  <si>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</si>
  <si>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</si>
  <si>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</si>
  <si>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</si>
  <si>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</si>
  <si>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</si>
  <si>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</si>
  <si>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</si>
  <si>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</si>
  <si>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</si>
  <si>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</si>
  <si>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</si>
  <si>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</si>
  <si>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</si>
  <si>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</si>
  <si>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</si>
  <si>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</si>
  <si>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</si>
  <si>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</si>
  <si>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</si>
  <si>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</si>
  <si>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</si>
  <si>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</si>
  <si>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</si>
  <si>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</si>
  <si>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</si>
  <si>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</si>
  <si>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</si>
  <si>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</si>
  <si>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</si>
  <si>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</si>
  <si>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</si>
  <si>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</si>
  <si>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</si>
  <si>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</si>
  <si>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</si>
  <si>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</si>
  <si>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</si>
  <si>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</si>
  <si>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</si>
  <si>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</si>
  <si>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</si>
  <si>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</si>
  <si>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</si>
  <si>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</si>
  <si>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</si>
  <si>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</si>
  <si>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</si>
  <si>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</si>
  <si>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</si>
  <si>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</si>
  <si>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</si>
  <si>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</si>
  <si>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</si>
  <si>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</si>
  <si>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</si>
  <si>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</si>
  <si>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</si>
  <si>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</si>
  <si>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</si>
  <si>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</si>
  <si>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</si>
  <si>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</si>
  <si>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</si>
  <si>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</si>
  <si>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</si>
  <si>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</si>
  <si>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</si>
  <si>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</si>
  <si>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</si>
  <si>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</si>
  <si>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</si>
  <si>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</si>
  <si>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</si>
  <si>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</si>
  <si>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</si>
  <si>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</si>
  <si>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</si>
  <si>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</si>
  <si>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</si>
  <si>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</si>
  <si>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</si>
  <si>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</si>
  <si>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</si>
  <si>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</si>
  <si>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</si>
  <si>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</si>
  <si>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</si>
  <si>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</si>
  <si>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</si>
  <si>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</si>
  <si>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</si>
  <si>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</si>
  <si>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</si>
  <si>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</si>
  <si>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</si>
  <si>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</si>
  <si>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</si>
  <si>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</si>
  <si>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</si>
  <si>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</si>
  <si>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</si>
  <si>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</si>
  <si>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</si>
  <si>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</si>
  <si>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</si>
  <si>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</si>
  <si>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</si>
  <si>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</si>
  <si>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</si>
  <si>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</si>
  <si>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</si>
  <si>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</si>
  <si>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</si>
  <si>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</si>
  <si>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</si>
  <si>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</si>
  <si>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</si>
  <si>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</si>
  <si>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</si>
  <si>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</si>
  <si>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</si>
  <si>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</si>
  <si>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</si>
  <si>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</si>
  <si>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</si>
  <si>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</si>
  <si>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</si>
  <si>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</si>
  <si>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</si>
  <si>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</si>
  <si>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</si>
  <si>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</si>
  <si>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</si>
  <si>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</si>
  <si>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</si>
  <si>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</si>
  <si>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</si>
  <si>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</si>
  <si>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</si>
  <si>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</si>
  <si>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</si>
  <si>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</si>
  <si>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</si>
  <si>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</si>
  <si>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</si>
  <si>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</si>
  <si>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</si>
  <si>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</si>
  <si>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</si>
  <si>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</si>
  <si>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</si>
  <si>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</si>
  <si>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</si>
  <si>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</si>
  <si>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</si>
  <si>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</si>
  <si>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</si>
  <si>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</si>
  <si>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</si>
  <si>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</si>
  <si>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</si>
  <si>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</si>
  <si>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</si>
  <si>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</si>
  <si>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</si>
  <si>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</si>
  <si>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</si>
  <si>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</si>
  <si>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</si>
  <si>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</si>
  <si>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</si>
  <si>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</si>
  <si>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</si>
  <si>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</si>
  <si>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</si>
  <si>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</si>
  <si>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</si>
  <si>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</si>
  <si>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</si>
  <si>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</si>
  <si>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</si>
  <si>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</si>
  <si>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</si>
  <si>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</si>
  <si>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</si>
  <si>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</si>
  <si>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</si>
  <si>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</si>
  <si>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</si>
  <si>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</si>
  <si>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</si>
  <si>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</si>
  <si>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</si>
  <si>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</si>
  <si>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</si>
  <si>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</si>
  <si>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</si>
  <si>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</si>
  <si>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</si>
  <si>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</si>
  <si>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</si>
  <si>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</si>
  <si>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</si>
  <si>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</si>
  <si>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</si>
  <si>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</si>
  <si>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</si>
  <si>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</si>
  <si>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</si>
  <si>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</si>
  <si>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</si>
  <si>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</si>
  <si>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</si>
  <si>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</si>
  <si>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</si>
  <si>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</si>
  <si>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</si>
  <si>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</si>
  <si>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</si>
  <si>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</si>
  <si>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</si>
  <si>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</si>
  <si>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</si>
  <si>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</si>
  <si>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</si>
  <si>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</si>
  <si>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</si>
  <si>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</si>
  <si>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</si>
  <si>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</si>
  <si>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</si>
  <si>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</si>
  <si>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</si>
  <si>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</si>
  <si>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</si>
  <si>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</si>
  <si>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</si>
  <si>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</si>
  <si>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</si>
  <si>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</si>
  <si>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</si>
  <si>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</si>
  <si>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</si>
  <si>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</si>
  <si>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</si>
  <si>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</si>
  <si>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</si>
  <si>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</si>
  <si>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</si>
  <si>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</si>
  <si>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</si>
  <si>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</si>
  <si>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</si>
  <si>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</si>
  <si>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</si>
  <si>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</si>
  <si>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</si>
  <si>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</si>
  <si>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</si>
  <si>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</si>
  <si>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</si>
  <si>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</si>
  <si>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</si>
  <si>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</si>
  <si>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</si>
  <si>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</si>
  <si>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</si>
  <si>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</si>
  <si>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</si>
  <si>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</si>
  <si>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</si>
  <si>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</si>
  <si>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</si>
  <si>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</si>
  <si>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</si>
  <si>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</si>
  <si>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</si>
  <si>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</si>
  <si>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</si>
  <si>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</si>
  <si>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</si>
  <si>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</si>
  <si>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</si>
  <si>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</si>
  <si>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</si>
  <si>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</si>
  <si>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</si>
  <si>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</si>
  <si>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</si>
  <si>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</si>
  <si>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</si>
  <si>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</si>
  <si>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</si>
  <si>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</si>
  <si>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</si>
  <si>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</si>
  <si>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</si>
  <si>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</si>
  <si>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</si>
  <si>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</si>
  <si>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</si>
  <si>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</si>
  <si>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</si>
  <si>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</si>
  <si>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</si>
  <si>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</si>
  <si>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</si>
  <si>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</si>
  <si>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</si>
  <si>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</si>
  <si>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</si>
  <si>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</si>
  <si>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</si>
  <si>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</si>
  <si>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</si>
  <si>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</si>
  <si>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</si>
  <si>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</si>
  <si>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</si>
  <si>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</si>
  <si>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</si>
  <si>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</si>
  <si>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</si>
  <si>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</si>
  <si>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</si>
  <si>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</si>
  <si>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</si>
  <si>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</si>
  <si>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</si>
  <si>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</si>
  <si>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</si>
  <si>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</si>
  <si>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</si>
  <si>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</si>
  <si>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</si>
  <si>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</si>
  <si>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</si>
  <si>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</si>
  <si>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</si>
  <si>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</si>
  <si>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</si>
  <si>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</si>
  <si>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</si>
  <si>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</si>
  <si>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</si>
  <si>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</si>
  <si>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</si>
  <si>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</si>
  <si>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</si>
  <si>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</si>
  <si>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</si>
  <si>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</si>
  <si>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</si>
  <si>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</si>
  <si>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</si>
  <si>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</si>
  <si>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</si>
  <si>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</si>
  <si>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</si>
  <si>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</si>
  <si>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</si>
  <si>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</si>
  <si>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</si>
  <si>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</si>
  <si>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</si>
  <si>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</si>
  <si>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</si>
  <si>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</si>
  <si>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</si>
  <si>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</si>
  <si>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</si>
  <si>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</si>
  <si>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</si>
  <si>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</si>
  <si>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</si>
  <si>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</si>
  <si>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</si>
  <si>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</si>
  <si>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</si>
  <si>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</si>
  <si>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</si>
  <si>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</si>
  <si>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</si>
  <si>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</si>
  <si>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</si>
  <si>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</si>
  <si>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</si>
  <si>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</si>
  <si>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</si>
  <si>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</si>
  <si>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</si>
  <si>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</si>
  <si>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</si>
  <si>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</si>
  <si>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</si>
  <si>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</si>
  <si>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</si>
  <si>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</si>
  <si>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</si>
  <si>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</si>
  <si>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</si>
  <si>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</si>
  <si>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</si>
  <si>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</si>
  <si>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</si>
  <si>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</si>
  <si>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</si>
  <si>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</si>
  <si>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</si>
  <si>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</si>
  <si>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</si>
  <si>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</si>
  <si>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</si>
  <si>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</si>
  <si>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</si>
  <si>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</si>
  <si>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</si>
  <si>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</si>
  <si>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</si>
  <si>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</si>
  <si>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</si>
  <si>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</si>
  <si>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</si>
  <si>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</si>
  <si>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</si>
  <si>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</si>
  <si>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</si>
  <si>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</si>
  <si>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</si>
  <si>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</si>
  <si>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</si>
  <si>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</si>
  <si>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</si>
  <si>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</si>
  <si>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</si>
  <si>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</si>
  <si>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</si>
  <si>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</si>
  <si>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</si>
  <si>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</si>
  <si>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</si>
  <si>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</si>
  <si>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</si>
  <si>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</si>
  <si>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</si>
  <si>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</si>
  <si>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</si>
  <si>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</si>
  <si>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</si>
  <si>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</si>
  <si>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</si>
  <si>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</si>
  <si>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</si>
  <si>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</si>
  <si>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</si>
  <si>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</si>
  <si>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</si>
  <si>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</si>
  <si>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</si>
  <si>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</si>
  <si>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</si>
  <si>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</si>
  <si>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</si>
  <si>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</si>
  <si>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</si>
  <si>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</si>
  <si>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</si>
  <si>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</si>
  <si>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</si>
  <si>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</si>
  <si>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</si>
  <si>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</si>
  <si>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</si>
  <si>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</si>
  <si>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</si>
  <si>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</si>
  <si>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</si>
  <si>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</si>
  <si>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</si>
  <si>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</si>
  <si>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</si>
  <si>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</si>
  <si>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</si>
  <si>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</si>
  <si>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</si>
  <si>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</si>
  <si>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</si>
  <si>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</si>
  <si>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</si>
  <si>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</si>
  <si>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</si>
  <si>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</si>
  <si>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</si>
  <si>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</si>
  <si>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</si>
  <si>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</si>
  <si>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</si>
  <si>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</si>
  <si>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</si>
  <si>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</si>
  <si>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</si>
  <si>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</si>
  <si>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</si>
  <si>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</si>
  <si>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</si>
  <si>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</si>
  <si>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</si>
  <si>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</si>
  <si>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</si>
  <si>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</si>
  <si>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</si>
  <si>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</si>
  <si>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</si>
  <si>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</si>
  <si>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</si>
  <si>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</si>
  <si>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</si>
  <si>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</si>
  <si>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</si>
  <si>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</si>
  <si>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</si>
  <si>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</si>
  <si>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</si>
  <si>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</si>
  <si>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</si>
  <si>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</si>
  <si>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</si>
  <si>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</si>
  <si>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</si>
  <si>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</si>
  <si>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</si>
  <si>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</si>
  <si>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</si>
  <si>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</si>
  <si>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</si>
  <si>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</si>
  <si>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</si>
  <si>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</si>
  <si>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</si>
  <si>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</si>
  <si>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</si>
  <si>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</si>
  <si>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</si>
  <si>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</si>
  <si>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</si>
  <si>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</si>
  <si>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</si>
  <si>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</si>
  <si>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</si>
  <si>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</si>
  <si>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</si>
  <si>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</si>
  <si>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</si>
  <si>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</si>
  <si>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</si>
  <si>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</si>
  <si>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</si>
  <si>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</si>
  <si>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</si>
  <si>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</si>
  <si>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</si>
  <si>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</si>
  <si>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</si>
  <si>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</si>
  <si>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</si>
  <si>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</si>
  <si>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</si>
  <si>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</si>
  <si>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</si>
  <si>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</si>
  <si>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</si>
  <si>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</si>
  <si>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</si>
  <si>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</si>
  <si>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</si>
  <si>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</si>
  <si>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</si>
  <si>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</si>
  <si>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</si>
  <si>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</si>
  <si>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</si>
  <si>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</si>
  <si>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</si>
  <si>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</si>
  <si>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</si>
  <si>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</si>
  <si>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</si>
  <si>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</si>
  <si>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</si>
  <si>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</si>
  <si>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</si>
  <si>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</si>
  <si>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</si>
  <si>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</si>
  <si>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</si>
  <si>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</si>
  <si>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</si>
  <si>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</si>
  <si>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</si>
  <si>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</si>
  <si>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</si>
  <si>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</si>
  <si>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</si>
  <si>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</si>
  <si>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</si>
  <si>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</si>
  <si>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</si>
  <si>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</si>
  <si>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</si>
  <si>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</si>
  <si>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</si>
  <si>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</si>
  <si>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</si>
  <si>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</si>
  <si>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</si>
  <si>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</si>
  <si>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</si>
  <si>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</si>
  <si>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</si>
  <si>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</si>
  <si>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</si>
  <si>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</si>
  <si>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</si>
  <si>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</si>
  <si>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</si>
  <si>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</si>
  <si>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</si>
  <si>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</si>
  <si>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</si>
  <si>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</si>
  <si>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</si>
  <si>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</si>
  <si>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</si>
  <si>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</si>
  <si>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</si>
  <si>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</si>
  <si>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</si>
  <si>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</si>
  <si>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</si>
  <si>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</si>
  <si>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</si>
  <si>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</si>
  <si>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</si>
  <si>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</si>
  <si>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</si>
  <si>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</si>
  <si>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</si>
  <si>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</si>
  <si>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</si>
  <si>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</si>
  <si>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</si>
  <si>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</si>
  <si>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</si>
  <si>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</si>
  <si>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</si>
  <si>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</si>
  <si>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</si>
  <si>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</si>
  <si>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</si>
  <si>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</si>
  <si>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</si>
  <si>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</si>
  <si>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</si>
  <si>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</si>
  <si>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</si>
  <si>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</si>
  <si>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</si>
  <si>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</si>
  <si>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</si>
  <si>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</si>
  <si>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</si>
  <si>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</si>
  <si>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</si>
  <si>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</si>
  <si>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</si>
  <si>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</si>
  <si>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</si>
  <si>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</si>
  <si>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</si>
  <si>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</si>
  <si>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</si>
  <si>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</si>
  <si>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</si>
  <si>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</si>
  <si>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</si>
  <si>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</si>
  <si>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</si>
  <si>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</si>
  <si>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</si>
  <si>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</si>
  <si>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</si>
  <si>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</si>
  <si>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</si>
  <si>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</si>
  <si>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</si>
  <si>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</si>
  <si>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</si>
  <si>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</si>
  <si>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</si>
  <si>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</si>
  <si>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</si>
  <si>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</si>
  <si>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</si>
  <si>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</si>
  <si>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</si>
  <si>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</si>
  <si>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</si>
  <si>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</si>
  <si>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</si>
  <si>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</si>
  <si>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</si>
  <si>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</si>
  <si>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</si>
  <si>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</si>
  <si>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</si>
  <si>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</si>
  <si>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</si>
  <si>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</si>
  <si>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</si>
  <si>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</si>
  <si>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</si>
  <si>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</si>
  <si>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</si>
  <si>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</si>
  <si>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</si>
  <si>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</si>
  <si>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</si>
  <si>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</si>
  <si>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</si>
  <si>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</si>
  <si>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</si>
  <si>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</si>
  <si>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</si>
  <si>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</si>
  <si>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</si>
  <si>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</si>
  <si>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</si>
  <si>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</si>
  <si>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</si>
  <si>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</si>
  <si>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</si>
  <si>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</si>
  <si>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</si>
  <si>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</si>
  <si>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</si>
  <si>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</si>
  <si>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</si>
  <si>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</si>
  <si>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</si>
  <si>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</si>
  <si>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</si>
  <si>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</si>
  <si>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</si>
  <si>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</si>
  <si>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</si>
  <si>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</si>
  <si>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</si>
  <si>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</si>
  <si>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</si>
  <si>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</si>
  <si>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</si>
  <si>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</si>
  <si>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</si>
  <si>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</si>
  <si>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</si>
  <si>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</si>
  <si>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</si>
  <si>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</si>
  <si>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</si>
  <si>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</si>
  <si>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</si>
  <si>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</si>
  <si>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</si>
  <si>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</si>
  <si>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</si>
  <si>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</si>
  <si>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</si>
  <si>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</si>
  <si>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</si>
  <si>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</si>
  <si>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</si>
  <si>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</si>
  <si>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</si>
  <si>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</si>
  <si>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</si>
  <si>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</si>
  <si>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</si>
  <si>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</si>
  <si>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</si>
  <si>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</si>
  <si>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</si>
  <si>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</si>
  <si>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</si>
  <si>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</si>
  <si>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</si>
  <si>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</si>
  <si>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</si>
  <si>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</si>
  <si>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</si>
  <si>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</si>
  <si>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</si>
  <si>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</si>
  <si>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</si>
  <si>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</si>
  <si>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</si>
  <si>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</si>
  <si>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</si>
  <si>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</si>
  <si>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</si>
  <si>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</si>
  <si>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</si>
  <si>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</si>
  <si>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</si>
  <si>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</si>
  <si>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</si>
  <si>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</si>
  <si>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</si>
  <si>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</si>
  <si>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</si>
  <si>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</si>
  <si>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</si>
  <si>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</si>
  <si>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</si>
  <si>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</si>
  <si>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</si>
  <si>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</si>
  <si>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</si>
  <si>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</si>
  <si>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</si>
  <si>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</si>
  <si>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</si>
  <si>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</si>
  <si>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</si>
  <si>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</si>
  <si>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</si>
  <si>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</si>
  <si>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</si>
  <si>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</si>
  <si>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</si>
  <si>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</si>
  <si>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</si>
  <si>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</si>
  <si>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</si>
  <si>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</si>
  <si>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</si>
  <si>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</si>
  <si>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</si>
  <si>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</si>
  <si>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</si>
  <si>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</si>
  <si>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</si>
  <si>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</si>
  <si>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</si>
  <si>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</si>
  <si>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</si>
  <si>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</si>
  <si>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</si>
  <si>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</si>
  <si>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</si>
  <si>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</si>
  <si>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</si>
  <si>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</si>
  <si>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</si>
  <si>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</si>
  <si>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</si>
  <si>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</si>
  <si>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</si>
  <si>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</si>
  <si>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</si>
  <si>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</si>
  <si>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</si>
  <si>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</si>
  <si>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</si>
  <si>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</si>
  <si>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</si>
  <si>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</si>
  <si>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</si>
  <si>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</si>
  <si>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</si>
  <si>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</si>
  <si>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</si>
  <si>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</si>
  <si>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</si>
  <si>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</si>
  <si>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</si>
  <si>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</si>
  <si>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</si>
  <si>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</si>
  <si>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</si>
  <si>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</si>
  <si>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</si>
  <si>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</si>
  <si>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</si>
  <si>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</si>
  <si>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</si>
  <si>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</si>
  <si>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</si>
  <si>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</si>
  <si>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</si>
  <si>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</si>
  <si>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</si>
  <si>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</si>
  <si>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</si>
  <si>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</si>
  <si>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</si>
  <si>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</si>
  <si>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</si>
  <si>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</si>
  <si>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</si>
  <si>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</si>
  <si>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</si>
  <si>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</si>
  <si>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</si>
  <si>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</si>
  <si>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</si>
  <si>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</si>
  <si>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</si>
  <si>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</si>
  <si>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</si>
  <si>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</si>
  <si>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</si>
  <si>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</si>
  <si>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</si>
  <si>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</si>
  <si>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</si>
  <si>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</si>
  <si>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</si>
  <si>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</si>
  <si>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</si>
  <si>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</si>
  <si>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</si>
  <si>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</si>
  <si>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</si>
  <si>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</si>
  <si>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</si>
  <si>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</si>
  <si>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</si>
  <si>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</si>
  <si>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</si>
  <si>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</si>
  <si>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</si>
  <si>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</si>
  <si>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</si>
  <si>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</si>
  <si>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</si>
  <si>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</si>
  <si>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</si>
  <si>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</si>
  <si>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</si>
  <si>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</si>
  <si>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</si>
  <si>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</si>
  <si>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</si>
  <si>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</si>
  <si>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</si>
  <si>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</si>
  <si>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</si>
  <si>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</si>
  <si>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</si>
  <si>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</si>
  <si>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</si>
  <si>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</si>
  <si>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</si>
  <si>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</si>
  <si>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</si>
  <si>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</si>
  <si>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</si>
  <si>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</si>
  <si>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</si>
  <si>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</si>
  <si>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</si>
  <si>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</si>
  <si>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</si>
  <si>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</si>
  <si>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</si>
  <si>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</si>
  <si>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</si>
  <si>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</si>
  <si>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</si>
  <si>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</si>
  <si>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</si>
  <si>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</si>
  <si>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</si>
  <si>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</si>
  <si>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</si>
  <si>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</si>
  <si>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</si>
  <si>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</si>
  <si>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</si>
  <si>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</si>
  <si>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</si>
  <si>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</si>
  <si>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</si>
  <si>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</si>
  <si>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</si>
  <si>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</si>
  <si>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</si>
  <si>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</si>
  <si>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</si>
  <si>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</si>
  <si>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</si>
  <si>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</si>
  <si>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</si>
  <si>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</si>
  <si>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</si>
  <si>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</si>
  <si>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</si>
  <si>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</si>
  <si>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</si>
  <si>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</si>
  <si>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</si>
  <si>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</si>
  <si>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</si>
  <si>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</si>
  <si>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</si>
  <si>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</si>
  <si>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</si>
  <si>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</si>
  <si>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</si>
  <si>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</si>
  <si>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</si>
  <si>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</si>
  <si>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</si>
  <si>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</si>
  <si>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</si>
  <si>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</si>
  <si>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</si>
  <si>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</si>
  <si>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</si>
  <si>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</si>
  <si>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</si>
  <si>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</si>
  <si>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</si>
  <si>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</si>
  <si>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</si>
  <si>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</si>
  <si>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</si>
  <si>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</si>
  <si>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</si>
  <si>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</si>
  <si>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</si>
  <si>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</si>
  <si>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</si>
  <si>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</si>
  <si>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</si>
  <si>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</si>
  <si>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</si>
  <si>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</si>
  <si>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</si>
  <si>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</si>
  <si>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</si>
  <si>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</si>
  <si>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</si>
  <si>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</si>
  <si>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</si>
  <si>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</si>
  <si>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</si>
  <si>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</si>
  <si>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</si>
  <si>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</si>
  <si>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</si>
  <si>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</si>
  <si>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</si>
  <si>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</si>
  <si>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</si>
  <si>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</si>
  <si>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</si>
  <si>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</si>
  <si>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</si>
  <si>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</si>
  <si>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</si>
  <si>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</si>
  <si>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</si>
  <si>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</si>
  <si>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</si>
  <si>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</si>
  <si>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</si>
  <si>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</si>
  <si>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</si>
  <si>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</si>
  <si>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</si>
  <si>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</si>
  <si>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</si>
  <si>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</si>
  <si>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</si>
  <si>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</si>
  <si>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</si>
  <si>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</si>
  <si>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</si>
  <si>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</si>
  <si>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</si>
  <si>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</si>
  <si>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</si>
  <si>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</si>
  <si>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</si>
  <si>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</si>
  <si>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</si>
  <si>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</si>
  <si>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</si>
  <si>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</si>
  <si>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</si>
  <si>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</si>
  <si>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</si>
  <si>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</si>
  <si>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</si>
  <si>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</si>
  <si>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</si>
  <si>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</si>
  <si>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</si>
  <si>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</si>
  <si>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</si>
  <si>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</si>
  <si>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</si>
  <si>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</si>
  <si>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</si>
  <si>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</si>
  <si>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</si>
  <si>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</si>
  <si>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</si>
  <si>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</si>
  <si>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</si>
  <si>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</si>
  <si>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</si>
  <si>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</si>
  <si>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</si>
  <si>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</si>
  <si>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</si>
  <si>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</si>
  <si>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</si>
  <si>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</si>
  <si>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</si>
  <si>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</si>
  <si>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</si>
  <si>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</si>
  <si>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</si>
  <si>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</si>
  <si>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</si>
  <si>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</si>
  <si>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</si>
  <si>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</si>
  <si>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</si>
  <si>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</si>
  <si>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</si>
  <si>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</si>
  <si>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</si>
  <si>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</si>
  <si>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</si>
  <si>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</si>
  <si>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</si>
  <si>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</si>
  <si>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</si>
  <si>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</si>
  <si>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</si>
  <si>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</si>
  <si>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</si>
  <si>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</si>
  <si>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</si>
  <si>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</si>
  <si>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</si>
  <si>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</si>
  <si>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</si>
  <si>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</si>
  <si>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</si>
  <si>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</si>
  <si>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</si>
  <si>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</si>
  <si>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</si>
  <si>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</si>
  <si>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</si>
  <si>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</si>
  <si>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</si>
  <si>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</si>
  <si>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</si>
  <si>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</si>
  <si>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</si>
  <si>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</si>
  <si>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</si>
  <si>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</si>
  <si>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</si>
  <si>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</si>
  <si>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</si>
  <si>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</si>
  <si>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</si>
  <si>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</si>
  <si>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</si>
  <si>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</si>
  <si>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</si>
  <si>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</si>
  <si>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</si>
  <si>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</si>
  <si>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</si>
  <si>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</si>
  <si>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</si>
  <si>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</si>
  <si>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</si>
  <si>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</si>
  <si>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</si>
  <si>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</si>
  <si>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</si>
  <si>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</si>
  <si>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</si>
  <si>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</si>
  <si>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</si>
  <si>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</si>
  <si>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</si>
  <si>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</si>
  <si>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</si>
  <si>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</si>
  <si>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</si>
  <si>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</si>
  <si>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</si>
  <si>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</si>
  <si>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</si>
  <si>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</si>
  <si>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</si>
  <si>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</si>
  <si>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</si>
  <si>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</si>
  <si>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</si>
  <si>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</si>
  <si>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</si>
  <si>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</si>
  <si>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</si>
  <si>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</si>
  <si>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</si>
  <si>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</si>
  <si>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</si>
  <si>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</si>
  <si>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</si>
  <si>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</si>
  <si>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</si>
  <si>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</si>
  <si>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</si>
  <si>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</si>
  <si>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</si>
  <si>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</si>
  <si>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</si>
  <si>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</si>
  <si>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</si>
  <si>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</si>
  <si>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</si>
  <si>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</si>
  <si>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</si>
  <si>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</si>
  <si>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</si>
  <si>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</si>
  <si>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</si>
  <si>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</si>
  <si>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</si>
  <si>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</si>
  <si>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</si>
  <si>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</si>
  <si>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</si>
  <si>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</si>
  <si>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</si>
  <si>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</si>
  <si>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</si>
  <si>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</si>
  <si>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</si>
  <si>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</si>
  <si>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</si>
  <si>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</si>
  <si>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</si>
  <si>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</si>
  <si>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</si>
  <si>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</si>
  <si>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</si>
  <si>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</si>
  <si>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</si>
  <si>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</si>
  <si>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</si>
  <si>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</si>
  <si>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</si>
  <si>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</si>
  <si>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</si>
  <si>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</si>
  <si>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</si>
  <si>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</si>
  <si>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</si>
  <si>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</si>
  <si>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</si>
  <si>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</si>
  <si>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</si>
  <si>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</si>
  <si>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</si>
  <si>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</si>
  <si>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</si>
  <si>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</si>
  <si>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</si>
  <si>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</si>
  <si>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</si>
  <si>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</si>
  <si>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</si>
  <si>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</si>
  <si>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</si>
  <si>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</si>
  <si>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</si>
  <si>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</si>
  <si>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</si>
  <si>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</si>
  <si>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</si>
  <si>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</si>
  <si>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</si>
  <si>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</si>
  <si>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</si>
  <si>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</si>
  <si>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</si>
  <si>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</si>
  <si>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</si>
  <si>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</si>
  <si>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</si>
  <si>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</si>
  <si>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</si>
  <si>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</si>
  <si>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</si>
  <si>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</si>
  <si>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</si>
  <si>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</si>
  <si>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</si>
  <si>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</si>
  <si>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</si>
  <si>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</si>
  <si>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</si>
  <si>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</si>
  <si>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</si>
  <si>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</si>
  <si>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</si>
  <si>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</si>
  <si>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</si>
  <si>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</si>
  <si>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</si>
  <si>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</si>
  <si>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</si>
  <si>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</si>
  <si>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</si>
  <si>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</si>
  <si>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</si>
  <si>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</si>
  <si>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</si>
  <si>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</si>
  <si>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</si>
  <si>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</si>
  <si>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</si>
  <si>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</si>
  <si>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</si>
  <si>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</si>
  <si>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</si>
  <si>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</si>
  <si>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</si>
  <si>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</si>
  <si>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</si>
  <si>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</si>
  <si>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</si>
  <si>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</si>
  <si>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</si>
  <si>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</si>
  <si>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</si>
  <si>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</si>
  <si>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</si>
  <si>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</si>
  <si>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</si>
  <si>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</si>
  <si>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</si>
  <si>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</si>
  <si>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</si>
  <si>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</si>
  <si>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</si>
  <si>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</si>
  <si>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</si>
  <si>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</si>
  <si>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</si>
  <si>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</si>
  <si>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</si>
  <si>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</si>
  <si>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</si>
  <si>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</si>
  <si>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</si>
  <si>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</si>
  <si>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</si>
  <si>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</si>
  <si>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</si>
  <si>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</si>
  <si>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</si>
  <si>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</si>
  <si>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</si>
  <si>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</si>
  <si>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</si>
  <si>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</si>
  <si>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</si>
  <si>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</si>
  <si>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</si>
  <si>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</si>
  <si>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</si>
  <si>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</si>
  <si>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</si>
  <si>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</si>
  <si>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</si>
  <si>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</si>
  <si>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</si>
  <si>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</si>
  <si>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</si>
  <si>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</si>
  <si>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</si>
  <si>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</si>
  <si>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</si>
  <si>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</si>
  <si>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</si>
  <si>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</si>
  <si>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</si>
  <si>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</si>
  <si>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</si>
  <si>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</si>
  <si>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</si>
  <si>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</si>
  <si>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</si>
  <si>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</si>
  <si>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</si>
  <si>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</si>
  <si>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</si>
  <si>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</si>
  <si>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</si>
  <si>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</si>
  <si>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</si>
  <si>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</si>
  <si>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</si>
  <si>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</si>
  <si>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</si>
  <si>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</si>
  <si>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</si>
  <si>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</si>
  <si>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</si>
  <si>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</si>
  <si>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</si>
  <si>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</si>
  <si>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</si>
  <si>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</si>
  <si>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</si>
  <si>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</si>
  <si>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</si>
  <si>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</si>
  <si>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</si>
  <si>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</si>
  <si>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</si>
  <si>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</si>
  <si>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</si>
  <si>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</si>
  <si>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</si>
  <si>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</si>
  <si>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</si>
  <si>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</si>
  <si>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</si>
  <si>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</si>
  <si>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</si>
  <si>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</si>
  <si>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</si>
  <si>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</si>
  <si>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</si>
  <si>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</si>
  <si>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</si>
  <si>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</si>
  <si>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</si>
  <si>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</si>
  <si>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</si>
  <si>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</si>
  <si>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</si>
  <si>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</si>
  <si>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</si>
  <si>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</si>
  <si>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</si>
  <si>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</si>
  <si>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</si>
  <si>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</si>
  <si>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</si>
  <si>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</si>
  <si>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</si>
  <si>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</si>
  <si>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</si>
  <si>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</si>
  <si>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</si>
  <si>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</si>
  <si>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</si>
  <si>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</si>
  <si>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</si>
  <si>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</si>
  <si>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</si>
  <si>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</si>
  <si>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</si>
  <si>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</si>
  <si>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</si>
  <si>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</si>
  <si>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</si>
  <si>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</si>
  <si>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</si>
  <si>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</si>
  <si>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</si>
  <si>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</si>
  <si>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</si>
  <si>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</si>
  <si>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</si>
  <si>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</si>
  <si>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</si>
  <si>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</si>
  <si>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</si>
  <si>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</si>
  <si>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</si>
  <si>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</si>
  <si>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</si>
  <si>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</si>
  <si>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</si>
  <si>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</si>
  <si>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</si>
  <si>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</si>
  <si>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</si>
  <si>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</si>
  <si>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</si>
  <si>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</si>
  <si>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</si>
  <si>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</si>
  <si>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</si>
  <si>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</si>
  <si>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</si>
  <si>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</si>
  <si>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</si>
  <si>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</si>
  <si>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</si>
  <si>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</si>
  <si>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</si>
  <si>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</si>
  <si>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</si>
  <si>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</si>
  <si>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</si>
  <si>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</si>
  <si>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</si>
  <si>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</si>
  <si>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</si>
  <si>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</si>
  <si>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</si>
  <si>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</si>
  <si>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</si>
  <si>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</si>
  <si>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</si>
  <si>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</si>
  <si>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</si>
  <si>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</si>
  <si>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</si>
  <si>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</si>
  <si>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</si>
  <si>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</si>
  <si>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</si>
  <si>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</si>
  <si>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</si>
  <si>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</si>
  <si>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</si>
  <si>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</si>
  <si>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</si>
  <si>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</si>
  <si>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</si>
  <si>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</si>
  <si>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</si>
  <si>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</si>
  <si>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</si>
  <si>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</si>
  <si>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</si>
  <si>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</si>
  <si>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</si>
  <si>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</si>
  <si>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</si>
  <si>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</si>
  <si>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</si>
  <si>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</si>
  <si>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</si>
  <si>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</si>
  <si>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</si>
  <si>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</si>
  <si>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</si>
  <si>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</si>
  <si>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</si>
  <si>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</si>
  <si>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</si>
  <si>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</si>
  <si>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</si>
  <si>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</si>
  <si>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</si>
  <si>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</si>
  <si>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</si>
  <si>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</si>
  <si>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</si>
  <si>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</si>
  <si>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</si>
  <si>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</si>
  <si>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</si>
  <si>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</si>
  <si>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</si>
  <si>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</si>
  <si>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</si>
  <si>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</si>
  <si>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</si>
  <si>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</si>
  <si>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</si>
  <si>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</si>
  <si>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</si>
  <si>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</si>
  <si>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</si>
  <si>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</si>
  <si>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</si>
  <si>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</si>
  <si>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</si>
  <si>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</si>
  <si>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</si>
  <si>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</si>
  <si>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</si>
  <si>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</si>
  <si>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</si>
  <si>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</si>
  <si>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</si>
  <si>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</si>
  <si>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</si>
  <si>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</si>
  <si>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</si>
  <si>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</si>
  <si>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</si>
  <si>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</si>
  <si>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</si>
  <si>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</si>
  <si>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</si>
  <si>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</si>
  <si>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</si>
  <si>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</si>
  <si>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</si>
  <si>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</si>
  <si>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</si>
  <si>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</si>
  <si>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</si>
  <si>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</si>
  <si>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</si>
  <si>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</si>
  <si>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</si>
  <si>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</si>
  <si>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</si>
  <si>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</si>
  <si>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</si>
  <si>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</si>
  <si>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</si>
  <si>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</si>
  <si>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</si>
  <si>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</si>
  <si>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</si>
  <si>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</si>
  <si>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</si>
  <si>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</si>
  <si>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</si>
  <si>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</si>
  <si>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</si>
  <si>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</si>
  <si>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</si>
  <si>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</si>
  <si>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</si>
  <si>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</si>
  <si>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</si>
  <si>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</si>
  <si>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</si>
  <si>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</si>
  <si>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</si>
  <si>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</si>
  <si>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</si>
  <si>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</si>
  <si>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</si>
  <si>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</si>
  <si>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</si>
  <si>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</si>
  <si>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</si>
  <si>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</si>
  <si>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</si>
  <si>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</si>
  <si>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</si>
  <si>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</si>
  <si>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</si>
  <si>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</si>
  <si>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</si>
  <si>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</si>
  <si>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</si>
  <si>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</si>
  <si>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</si>
  <si>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</si>
  <si>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</si>
  <si>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</si>
  <si>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</si>
  <si>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</si>
  <si>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</si>
  <si>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</si>
  <si>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</si>
  <si>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</si>
  <si>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</si>
  <si>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</si>
  <si>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</si>
  <si>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</si>
  <si>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</si>
  <si>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</si>
  <si>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</si>
  <si>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</si>
  <si>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</si>
  <si>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</si>
  <si>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</si>
  <si>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</si>
  <si>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</si>
  <si>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</si>
  <si>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</si>
  <si>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</si>
  <si>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</si>
  <si>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</si>
  <si>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</si>
  <si>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</si>
  <si>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</si>
  <si>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</si>
  <si>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</si>
  <si>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</si>
  <si>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</si>
  <si>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</si>
  <si>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</si>
  <si>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</si>
  <si>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</si>
  <si>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</si>
  <si>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</si>
  <si>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</si>
  <si>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</si>
  <si>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</si>
  <si>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</si>
  <si>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</si>
  <si>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</si>
  <si>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</si>
  <si>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</si>
  <si>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</si>
  <si>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</si>
  <si>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</si>
  <si>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</si>
  <si>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</si>
  <si>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</si>
  <si>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</si>
  <si>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</si>
  <si>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</si>
  <si>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</si>
  <si>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</si>
  <si>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</si>
  <si>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</si>
  <si>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</si>
  <si>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</si>
  <si>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</si>
  <si>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</si>
  <si>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</si>
  <si>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</si>
  <si>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</si>
  <si>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</si>
  <si>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</si>
  <si>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</si>
  <si>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</si>
  <si>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</si>
  <si>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</si>
  <si>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</si>
  <si>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</si>
  <si>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</si>
  <si>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</si>
  <si>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</si>
  <si>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</si>
  <si>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</si>
  <si>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</si>
  <si>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</si>
  <si>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</si>
  <si>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</si>
  <si>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</si>
  <si>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</si>
  <si>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</si>
  <si>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</si>
  <si>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</si>
  <si>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</si>
  <si>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</si>
  <si>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</si>
  <si>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</si>
  <si>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</si>
  <si>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</si>
  <si>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</si>
  <si>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</si>
  <si>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</si>
  <si>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</si>
  <si>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</si>
  <si>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</si>
  <si>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</si>
  <si>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</si>
  <si>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</si>
  <si>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</si>
  <si>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</si>
  <si>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</si>
  <si>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</si>
  <si>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</si>
  <si>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</si>
  <si>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</si>
  <si>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</si>
  <si>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</si>
  <si>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</si>
  <si>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</si>
  <si>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</si>
  <si>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</si>
  <si>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</si>
  <si>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</si>
  <si>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</si>
  <si>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</si>
  <si>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</si>
  <si>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</si>
  <si>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</si>
  <si>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</si>
  <si>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</si>
  <si>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</si>
  <si>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</si>
  <si>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</si>
  <si>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</si>
  <si>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</si>
  <si>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</si>
  <si>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</si>
  <si>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</si>
  <si>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</si>
  <si>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</si>
  <si>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</si>
  <si>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</si>
  <si>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</si>
  <si>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</si>
  <si>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</si>
  <si>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</si>
  <si>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</si>
  <si>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</si>
  <si>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</si>
  <si>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</si>
  <si>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</si>
  <si>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</si>
  <si>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</si>
  <si>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</si>
  <si>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</si>
  <si>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</si>
  <si>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</si>
  <si>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</si>
  <si>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</si>
  <si>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</si>
  <si>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</si>
  <si>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</si>
  <si>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</si>
  <si>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</si>
  <si>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</si>
  <si>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</si>
  <si>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</si>
  <si>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</si>
  <si>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</si>
  <si>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</si>
  <si>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</si>
  <si>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</si>
  <si>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</si>
  <si>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</si>
  <si>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</si>
  <si>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</si>
  <si>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</si>
  <si>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</si>
  <si>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</si>
  <si>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</si>
  <si>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</si>
  <si>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</si>
  <si>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</si>
  <si>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</si>
  <si>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</si>
  <si>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</si>
  <si>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</si>
  <si>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</si>
  <si>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</si>
  <si>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</si>
  <si>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</si>
  <si>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</si>
  <si>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</si>
  <si>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</si>
  <si>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</si>
  <si>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</si>
  <si>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</si>
  <si>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</si>
  <si>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</si>
  <si>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</si>
  <si>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</si>
  <si>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</si>
  <si>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</si>
  <si>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</si>
  <si>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</si>
  <si>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</si>
  <si>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</si>
  <si>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</si>
  <si>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</si>
  <si>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</si>
  <si>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</si>
  <si>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</si>
  <si>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</si>
  <si>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</si>
  <si>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</si>
  <si>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</si>
  <si>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</si>
  <si>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</si>
  <si>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</si>
  <si>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</si>
  <si>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</si>
  <si>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</si>
  <si>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</si>
  <si>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</si>
  <si>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</si>
  <si>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</si>
  <si>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</si>
  <si>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</si>
  <si>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</si>
  <si>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</si>
  <si>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</si>
  <si>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</si>
  <si>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</si>
  <si>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</si>
  <si>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</si>
  <si>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</si>
  <si>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</si>
  <si>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</si>
  <si>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</si>
  <si>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</si>
  <si>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</si>
  <si>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</si>
  <si>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</si>
  <si>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</si>
  <si>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</si>
  <si>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</si>
  <si>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</si>
  <si>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</si>
  <si>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</si>
  <si>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</si>
  <si>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</si>
  <si>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</si>
  <si>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</si>
  <si>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</si>
  <si>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</si>
  <si>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</si>
  <si>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</si>
  <si>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</si>
  <si>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</si>
  <si>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</si>
  <si>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</si>
  <si>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</si>
  <si>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</si>
  <si>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</si>
  <si>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</si>
  <si>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</si>
  <si>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</si>
  <si>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</si>
  <si>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</si>
  <si>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</si>
  <si>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</si>
  <si>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</si>
  <si>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</si>
  <si>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</si>
  <si>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</si>
  <si>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</si>
  <si>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</si>
  <si>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</si>
  <si>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</si>
  <si>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</si>
  <si>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</si>
  <si>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</si>
  <si>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</si>
  <si>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</si>
  <si>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</si>
  <si>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</si>
  <si>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</si>
  <si>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</si>
  <si>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</si>
  <si>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</si>
  <si>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</si>
  <si>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</si>
  <si>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</si>
  <si>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</si>
  <si>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</si>
  <si>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</si>
  <si>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</si>
  <si>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</si>
  <si>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</si>
  <si>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</si>
  <si>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</si>
  <si>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</si>
  <si>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</si>
  <si>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</si>
  <si>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</si>
  <si>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</si>
  <si>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</si>
  <si>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</si>
  <si>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</si>
  <si>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</si>
  <si>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</si>
  <si>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</si>
  <si>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</si>
  <si>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</si>
  <si>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</si>
  <si>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</si>
  <si>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</si>
  <si>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</si>
  <si>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</si>
  <si>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</si>
  <si>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</si>
  <si>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</si>
  <si>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</si>
  <si>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</si>
  <si>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</si>
  <si>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</si>
  <si>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</si>
  <si>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</si>
  <si>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</si>
  <si>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</si>
  <si>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</si>
  <si>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</si>
  <si>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</si>
  <si>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</si>
  <si>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</si>
  <si>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</si>
  <si>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</si>
  <si>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</si>
  <si>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</si>
  <si>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</si>
  <si>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</si>
  <si>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</si>
  <si>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</si>
  <si>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</si>
  <si>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</si>
  <si>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</si>
  <si>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</si>
  <si>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</si>
  <si>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</si>
  <si>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</si>
  <si>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</si>
  <si>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</si>
  <si>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</si>
  <si>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</si>
  <si>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</si>
  <si>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</si>
  <si>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</si>
  <si>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</si>
  <si>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</si>
  <si>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</si>
  <si>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</si>
  <si>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</si>
  <si>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</si>
  <si>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</si>
  <si>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</si>
  <si>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</si>
  <si>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</si>
  <si>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</si>
  <si>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</si>
  <si>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</si>
  <si>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</si>
  <si>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</si>
  <si>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</si>
  <si>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</si>
  <si>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</si>
  <si>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</si>
  <si>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</si>
  <si>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</si>
  <si>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</si>
  <si>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</si>
  <si>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</si>
  <si>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</si>
  <si>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</si>
  <si>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</si>
  <si>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</si>
  <si>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</si>
  <si>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</si>
  <si>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</si>
  <si>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</si>
  <si>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</si>
  <si>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</si>
  <si>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</si>
  <si>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</si>
  <si>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</si>
  <si>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</si>
  <si>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</si>
  <si>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</si>
  <si>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</si>
  <si>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</si>
  <si>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</si>
  <si>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</si>
  <si>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</si>
  <si>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</si>
  <si>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</si>
  <si>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</si>
  <si>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</si>
  <si>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</si>
  <si>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</si>
  <si>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</si>
  <si>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</si>
  <si>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</si>
  <si>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</si>
  <si>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</si>
  <si>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</si>
  <si>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</si>
  <si>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</si>
  <si>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</si>
  <si>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</si>
  <si>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</si>
  <si>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</si>
  <si>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</si>
  <si>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</si>
  <si>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</si>
  <si>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</si>
  <si>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</si>
  <si>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</si>
  <si>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</si>
  <si>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</si>
  <si>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</si>
  <si>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</si>
  <si>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</si>
  <si>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</si>
  <si>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</si>
  <si>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</si>
  <si>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</si>
  <si>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</si>
  <si>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</si>
  <si>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</si>
  <si>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</si>
  <si>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</si>
  <si>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</si>
  <si>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</si>
  <si>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</si>
  <si>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</si>
  <si>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</si>
  <si>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</si>
  <si>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</si>
  <si>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</si>
  <si>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</si>
  <si>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</si>
  <si>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</si>
  <si>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</si>
  <si>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</si>
  <si>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</si>
  <si>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</si>
  <si>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</si>
  <si>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</si>
  <si>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</si>
  <si>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</si>
  <si>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</si>
  <si>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</si>
  <si>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</si>
  <si>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</si>
  <si>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</si>
  <si>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</si>
  <si>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</si>
  <si>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</si>
  <si>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</si>
  <si>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</si>
  <si>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</si>
  <si>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</si>
  <si>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</si>
  <si>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</si>
  <si>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</si>
  <si>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</si>
  <si>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</si>
  <si>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</si>
  <si>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</si>
  <si>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</si>
  <si>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</si>
  <si>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</si>
  <si>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</si>
  <si>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</si>
  <si>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</si>
  <si>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</si>
  <si>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</si>
  <si>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</si>
  <si>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</si>
  <si>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</si>
  <si>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</si>
  <si>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</si>
  <si>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</si>
  <si>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</si>
  <si>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</si>
  <si>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</si>
  <si>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</si>
  <si>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</si>
  <si>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</si>
  <si>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</si>
  <si>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</si>
  <si>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</si>
  <si>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</si>
  <si>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</si>
  <si>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</si>
  <si>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</si>
  <si>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</si>
  <si>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</si>
  <si>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</si>
  <si>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</si>
  <si>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</si>
  <si>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</si>
  <si>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</si>
  <si>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</si>
  <si>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</si>
  <si>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</si>
  <si>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</si>
  <si>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</si>
  <si>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</si>
  <si>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</si>
  <si>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</si>
  <si>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</si>
  <si>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</si>
  <si>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</si>
  <si>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</si>
  <si>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</si>
  <si>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</si>
  <si>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</si>
  <si>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</si>
  <si>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</si>
  <si>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</si>
  <si>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</si>
  <si>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</si>
  <si>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</si>
  <si>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</si>
  <si>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</si>
  <si>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</si>
  <si>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</si>
  <si>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</si>
  <si>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</si>
  <si>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</si>
  <si>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</si>
  <si>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</si>
  <si>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</si>
  <si>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</si>
  <si>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</si>
  <si>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</si>
  <si>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</si>
  <si>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</si>
  <si>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</si>
  <si>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</si>
  <si>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</si>
  <si>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</si>
  <si>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</si>
  <si>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</si>
  <si>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</si>
  <si>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</si>
  <si>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</si>
  <si>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</si>
  <si>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</si>
  <si>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</si>
  <si>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</si>
  <si>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</si>
  <si>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</si>
  <si>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</si>
  <si>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</si>
  <si>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</si>
  <si>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</si>
  <si>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</si>
  <si>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</si>
  <si>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</si>
  <si>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</si>
  <si>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</si>
  <si>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</si>
  <si>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</si>
  <si>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</si>
  <si>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</si>
  <si>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</si>
  <si>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</si>
  <si>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</si>
  <si>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</si>
  <si>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</si>
  <si>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</si>
  <si>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</si>
  <si>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</si>
  <si>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</si>
  <si>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</si>
  <si>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</si>
  <si>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</si>
  <si>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</si>
  <si>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</si>
  <si>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</si>
  <si>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</si>
  <si>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</si>
  <si>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</si>
  <si>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</si>
  <si>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</si>
  <si>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</si>
  <si>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</si>
  <si>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</si>
  <si>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</si>
  <si>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</si>
  <si>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</si>
  <si>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</si>
  <si>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</si>
  <si>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</si>
  <si>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</si>
  <si>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</si>
  <si>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</si>
  <si>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</si>
  <si>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</si>
  <si>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</si>
  <si>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</si>
  <si>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</si>
  <si>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</si>
  <si>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</si>
  <si>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</si>
  <si>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</si>
  <si>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</si>
  <si>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</si>
  <si>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</si>
  <si>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</si>
  <si>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</si>
  <si>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</si>
  <si>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</si>
  <si>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</si>
  <si>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</si>
  <si>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</si>
  <si>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</si>
  <si>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</si>
  <si>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</si>
  <si>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</si>
  <si>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</si>
  <si>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</si>
  <si>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</si>
  <si>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</si>
  <si>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</si>
  <si>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</si>
  <si>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</si>
  <si>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</si>
  <si>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</si>
  <si>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</si>
  <si>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</si>
  <si>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</si>
  <si>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</si>
  <si>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</si>
  <si>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</si>
  <si>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</si>
  <si>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</si>
  <si>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</si>
  <si>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</si>
  <si>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</si>
  <si>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</si>
  <si>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</si>
  <si>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</si>
  <si>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</si>
  <si>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</si>
  <si>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</si>
  <si>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</si>
  <si>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</si>
  <si>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</si>
  <si>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</si>
  <si>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</si>
  <si>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</si>
  <si>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</si>
  <si>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</si>
  <si>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</si>
  <si>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</si>
  <si>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</si>
  <si>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</si>
  <si>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</si>
  <si>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</si>
  <si>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</si>
  <si>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</si>
  <si>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</si>
  <si>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</si>
  <si>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</si>
  <si>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</si>
  <si>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</si>
  <si>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</si>
  <si>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</si>
  <si>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</si>
  <si>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</si>
  <si>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</si>
  <si>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</si>
  <si>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</si>
  <si>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</si>
  <si>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</si>
  <si>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</si>
  <si>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</si>
  <si>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</si>
  <si>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</si>
  <si>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</si>
  <si>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</si>
  <si>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</si>
  <si>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</si>
  <si>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</si>
  <si>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</si>
  <si>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</si>
  <si>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</si>
  <si>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</si>
  <si>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</si>
  <si>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</si>
  <si>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</si>
  <si>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</si>
  <si>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</si>
  <si>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</si>
  <si>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</si>
  <si>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</si>
  <si>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</si>
  <si>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</si>
  <si>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</si>
  <si>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</si>
  <si>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</si>
  <si>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</si>
  <si>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</si>
  <si>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</si>
  <si>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</si>
  <si>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</si>
  <si>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</si>
  <si>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</si>
  <si>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</si>
  <si>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</si>
  <si>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</si>
  <si>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</si>
  <si>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</si>
  <si>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</si>
  <si>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</si>
  <si>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</si>
  <si>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</si>
  <si>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</si>
  <si>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</si>
  <si>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</si>
  <si>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</si>
  <si>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</si>
  <si>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</si>
  <si>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</si>
  <si>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</si>
  <si>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</si>
  <si>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</si>
  <si>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</si>
  <si>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</si>
  <si>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</si>
  <si>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</si>
  <si>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</si>
  <si>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</si>
  <si>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</si>
  <si>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</si>
  <si>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</si>
  <si>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</si>
  <si>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</si>
  <si>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</si>
  <si>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</si>
  <si>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</si>
  <si>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</si>
  <si>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</si>
  <si>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</si>
  <si>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</si>
  <si>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</si>
  <si>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</si>
  <si>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</si>
  <si>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</si>
  <si>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</si>
  <si>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</si>
  <si>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</si>
  <si>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</si>
  <si>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</si>
  <si>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</si>
  <si>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</si>
  <si>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</si>
  <si>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</si>
  <si>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</si>
  <si>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</si>
  <si>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</si>
  <si>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</si>
  <si>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</si>
  <si>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</si>
  <si>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</si>
  <si>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</si>
  <si>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</si>
  <si>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</si>
  <si>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</si>
  <si>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</si>
  <si>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</si>
  <si>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</si>
  <si>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</si>
  <si>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</si>
  <si>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</si>
  <si>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</si>
  <si>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</si>
  <si>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</si>
  <si>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</si>
  <si>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</si>
  <si>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</si>
  <si>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</si>
  <si>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</si>
  <si>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</si>
  <si>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</si>
  <si>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</si>
  <si>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</si>
  <si>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</si>
  <si>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</si>
  <si>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</si>
  <si>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</si>
  <si>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</si>
  <si>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</si>
  <si>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</si>
  <si>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</si>
  <si>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</si>
  <si>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</si>
  <si>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</si>
  <si>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</si>
  <si>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</si>
  <si>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</si>
  <si>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</si>
  <si>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</si>
  <si>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</si>
  <si>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</si>
  <si>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</si>
  <si>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</si>
  <si>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</si>
  <si>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</si>
  <si>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</si>
  <si>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</si>
  <si>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</si>
  <si>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</si>
  <si>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</si>
  <si>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</si>
  <si>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</si>
  <si>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</si>
  <si>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</si>
  <si>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</si>
  <si>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</si>
  <si>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</si>
  <si>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</si>
  <si>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</si>
  <si>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</si>
  <si>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</si>
  <si>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</si>
  <si>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</si>
  <si>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</si>
  <si>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</si>
  <si>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</si>
  <si>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</si>
  <si>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</si>
  <si>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</si>
  <si>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</si>
  <si>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</si>
  <si>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</si>
  <si>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</si>
  <si>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</si>
  <si>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</si>
  <si>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</si>
  <si>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</si>
  <si>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</si>
  <si>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</si>
  <si>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</si>
  <si>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</si>
  <si>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</si>
  <si>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</si>
  <si>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</si>
  <si>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</si>
  <si>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</si>
  <si>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</si>
  <si>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</si>
  <si>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</si>
  <si>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</si>
  <si>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</si>
  <si>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</si>
  <si>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</si>
  <si>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</si>
  <si>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</si>
  <si>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</si>
  <si>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</si>
  <si>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</si>
  <si>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</si>
  <si>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</si>
  <si>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</si>
  <si>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</si>
  <si>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</si>
  <si>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</si>
  <si>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</si>
  <si>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</si>
  <si>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</si>
  <si>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</si>
  <si>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</si>
  <si>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</si>
  <si>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</si>
  <si>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</si>
  <si>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</si>
  <si>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</si>
  <si>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</si>
  <si>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</si>
  <si>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</si>
  <si>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</si>
  <si>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</si>
  <si>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</si>
  <si>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</si>
  <si>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</si>
  <si>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</si>
  <si>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</si>
  <si>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</si>
  <si>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</si>
  <si>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</si>
  <si>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</si>
  <si>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</si>
  <si>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</si>
  <si>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</si>
  <si>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</si>
  <si>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</si>
  <si>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</si>
  <si>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</si>
  <si>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</si>
  <si>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</si>
  <si>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</si>
  <si>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</si>
  <si>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</si>
  <si>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</si>
  <si>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</si>
  <si>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</si>
  <si>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</si>
  <si>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</si>
  <si>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</si>
  <si>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</si>
  <si>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</si>
  <si>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</si>
  <si>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</si>
  <si>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</si>
  <si>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</si>
  <si>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</si>
  <si>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</si>
  <si>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</si>
  <si>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</si>
  <si>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</si>
  <si>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</si>
  <si>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</si>
  <si>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</si>
  <si>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</si>
  <si>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</si>
  <si>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</si>
  <si>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</si>
  <si>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</si>
  <si>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</si>
  <si>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</si>
  <si>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</si>
  <si>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</si>
  <si>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</si>
  <si>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</si>
  <si>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</si>
  <si>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</si>
  <si>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</si>
  <si>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</si>
  <si>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</si>
  <si>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</si>
  <si>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</si>
  <si>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</si>
  <si>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</si>
  <si>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</si>
  <si>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</si>
  <si>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</si>
  <si>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</si>
  <si>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</si>
  <si>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</si>
  <si>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</si>
  <si>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</si>
  <si>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</si>
  <si>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</si>
  <si>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</si>
  <si>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</si>
  <si>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</si>
  <si>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</si>
  <si>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</si>
  <si>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</si>
  <si>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</si>
  <si>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</si>
  <si>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</si>
  <si>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</si>
  <si>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</si>
  <si>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</si>
  <si>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</si>
  <si>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</si>
  <si>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</si>
  <si>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</si>
  <si>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</si>
  <si>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</si>
  <si>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</si>
  <si>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</si>
  <si>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</si>
  <si>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</si>
  <si>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</si>
  <si>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</si>
  <si>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</si>
  <si>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</si>
  <si>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</si>
  <si>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</si>
  <si>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</si>
  <si>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</si>
  <si>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</si>
  <si>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</si>
  <si>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</si>
  <si>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</si>
  <si>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</si>
  <si>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</si>
  <si>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</si>
  <si>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</si>
  <si>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</si>
  <si>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</si>
  <si>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</si>
  <si>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</si>
  <si>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</si>
  <si>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</si>
  <si>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</si>
  <si>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</si>
  <si>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</si>
  <si>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</si>
  <si>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</si>
  <si>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</si>
  <si>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</si>
  <si>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</si>
  <si>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</si>
  <si>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</si>
  <si>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</si>
  <si>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</si>
  <si>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</si>
  <si>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</si>
  <si>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</si>
  <si>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</si>
  <si>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</si>
  <si>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</si>
  <si>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</si>
  <si>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</si>
  <si>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</si>
  <si>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</si>
  <si>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</si>
  <si>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</si>
  <si>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</si>
  <si>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</si>
  <si>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</si>
  <si>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</si>
  <si>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</si>
  <si>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</si>
  <si>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</si>
  <si>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</si>
  <si>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</si>
  <si>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</si>
  <si>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</si>
  <si>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</si>
  <si>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</si>
  <si>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</si>
  <si>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</si>
  <si>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</si>
  <si>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</si>
  <si>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</si>
  <si>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</si>
  <si>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</si>
  <si>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</si>
  <si>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</si>
  <si>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</si>
  <si>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</si>
  <si>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</si>
  <si>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</si>
  <si>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</si>
  <si>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</si>
  <si>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</si>
  <si>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</si>
  <si>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</si>
  <si>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</si>
  <si>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</si>
  <si>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</si>
  <si>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</si>
  <si>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</si>
  <si>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</si>
  <si>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</si>
  <si>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</si>
  <si>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</si>
  <si>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</si>
  <si>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</si>
  <si>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</si>
  <si>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</si>
  <si>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</si>
  <si>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</si>
  <si>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</si>
  <si>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</si>
  <si>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</si>
  <si>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</si>
  <si>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</si>
  <si>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</si>
  <si>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</si>
  <si>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</si>
  <si>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</si>
  <si>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</si>
  <si>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</si>
  <si>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</si>
  <si>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</si>
  <si>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</si>
  <si>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</si>
  <si>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</si>
  <si>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</si>
  <si>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</si>
  <si>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</si>
  <si>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</si>
  <si>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</si>
  <si>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</si>
  <si>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</si>
  <si>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</si>
  <si>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</si>
  <si>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</si>
  <si>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</si>
  <si>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</si>
  <si>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</si>
  <si>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</si>
  <si>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</si>
  <si>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</si>
  <si>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</si>
  <si>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</si>
  <si>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</si>
  <si>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</si>
  <si>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</si>
  <si>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</si>
  <si>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</si>
  <si>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</si>
  <si>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</si>
  <si>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</si>
  <si>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</si>
  <si>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</si>
  <si>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</si>
  <si>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</si>
  <si>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</si>
  <si>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</si>
  <si>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</si>
  <si>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</si>
  <si>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</si>
  <si>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</si>
  <si>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</si>
  <si>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</si>
  <si>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</si>
  <si>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</si>
  <si>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</si>
  <si>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</si>
  <si>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</si>
  <si>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</si>
  <si>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</si>
  <si>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</si>
  <si>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</si>
  <si>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</si>
  <si>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</si>
  <si>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</si>
  <si>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</si>
  <si>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</si>
  <si>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</si>
  <si>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</si>
  <si>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</si>
  <si>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</si>
  <si>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</si>
  <si>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</si>
  <si>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</si>
  <si>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</si>
  <si>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</si>
  <si>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</si>
  <si>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</si>
  <si>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</si>
  <si>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</si>
  <si>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</si>
  <si>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</si>
  <si>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</si>
  <si>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</si>
  <si>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</si>
  <si>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</si>
  <si>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</si>
  <si>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</si>
  <si>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</si>
  <si>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</si>
  <si>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</si>
  <si>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</si>
  <si>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</si>
  <si>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</si>
  <si>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</si>
  <si>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</si>
  <si>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</si>
  <si>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</si>
  <si>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</si>
  <si>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</si>
  <si>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</si>
  <si>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</si>
  <si>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</si>
  <si>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</si>
  <si>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</si>
  <si>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</si>
  <si>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</si>
  <si>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</si>
  <si>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</si>
  <si>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</si>
  <si>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</si>
  <si>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</si>
  <si>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</si>
  <si>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</si>
  <si>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</si>
  <si>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</si>
  <si>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</si>
  <si>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</si>
  <si>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</si>
  <si>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</si>
  <si>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</si>
  <si>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</si>
  <si>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</si>
  <si>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</si>
  <si>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</si>
  <si>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</si>
  <si>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</si>
  <si>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</si>
  <si>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</si>
  <si>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</si>
  <si>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</si>
  <si>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</si>
  <si>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</si>
  <si>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</si>
  <si>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</si>
  <si>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</si>
  <si>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</si>
  <si>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</si>
  <si>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</si>
  <si>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</si>
  <si>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</si>
  <si>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</si>
  <si>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</si>
  <si>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</si>
  <si>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</si>
  <si>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</si>
  <si>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</si>
  <si>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</si>
  <si>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</si>
  <si>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</si>
  <si>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</si>
  <si>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</si>
  <si>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</si>
  <si>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</si>
  <si>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</si>
  <si>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</si>
  <si>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</si>
  <si>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</si>
  <si>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</si>
  <si>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</si>
  <si>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</si>
  <si>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</si>
  <si>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</si>
  <si>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</si>
  <si>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</si>
  <si>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</si>
  <si>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</si>
  <si>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</si>
  <si>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</si>
  <si>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</si>
  <si>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</si>
  <si>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</si>
  <si>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</si>
  <si>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</si>
  <si>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</si>
  <si>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</si>
  <si>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</si>
  <si>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</si>
  <si>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</si>
  <si>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</si>
  <si>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</si>
  <si>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</si>
  <si>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</si>
  <si>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</si>
  <si>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</si>
  <si>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</si>
  <si>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</si>
  <si>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</si>
  <si>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</si>
  <si>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</si>
  <si>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</si>
  <si>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</si>
  <si>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</si>
  <si>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</si>
  <si>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</si>
  <si>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</si>
  <si>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</si>
  <si>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</si>
  <si>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</si>
  <si>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</si>
  <si>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</si>
  <si>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</si>
  <si>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</si>
  <si>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</si>
  <si>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</si>
  <si>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</si>
  <si>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</si>
  <si>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</si>
  <si>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</si>
  <si>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</si>
  <si>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</si>
  <si>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</si>
  <si>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</si>
  <si>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</si>
  <si>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</si>
  <si>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</si>
  <si>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</si>
  <si>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</si>
  <si>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</si>
  <si>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</si>
  <si>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</si>
  <si>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</si>
  <si>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</si>
  <si>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</si>
  <si>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</si>
  <si>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</si>
  <si>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</si>
  <si>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</si>
  <si>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</si>
  <si>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</si>
  <si>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</si>
  <si>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</si>
  <si>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</si>
  <si>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</si>
  <si>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</si>
  <si>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</si>
  <si>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</si>
  <si>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</si>
  <si>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</si>
  <si>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</si>
  <si>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</si>
  <si>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</si>
  <si>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</si>
  <si>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</si>
  <si>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</si>
  <si>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</si>
  <si>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</si>
  <si>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</si>
  <si>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</si>
  <si>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</si>
  <si>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</si>
  <si>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</si>
  <si>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</si>
  <si>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</si>
  <si>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</si>
  <si>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</si>
  <si>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</si>
  <si>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</si>
  <si>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</si>
  <si>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</si>
  <si>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</si>
  <si>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</si>
  <si>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</si>
  <si>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</si>
  <si>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</si>
  <si>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</si>
  <si>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</si>
  <si>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</si>
  <si>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</si>
  <si>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</si>
  <si>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</si>
  <si>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</si>
  <si>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</si>
  <si>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</si>
  <si>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</si>
  <si>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</si>
  <si>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</si>
  <si>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</si>
  <si>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</si>
  <si>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</si>
  <si>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</si>
  <si>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</si>
  <si>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</si>
  <si>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</si>
  <si>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</si>
  <si>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</si>
  <si>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</si>
  <si>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</si>
  <si>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</si>
  <si>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</si>
  <si>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</si>
  <si>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</si>
  <si>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</si>
  <si>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</si>
  <si>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</si>
  <si>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</si>
  <si>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</si>
  <si>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</si>
  <si>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</si>
  <si>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</si>
  <si>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</si>
  <si>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</si>
  <si>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</si>
  <si>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</si>
  <si>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</si>
  <si>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</si>
  <si>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</si>
  <si>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</si>
  <si>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</si>
  <si>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</si>
  <si>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</si>
  <si>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</si>
  <si>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</si>
  <si>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</si>
  <si>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</si>
  <si>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</si>
  <si>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</si>
  <si>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</si>
  <si>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</si>
  <si>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</si>
  <si>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</si>
  <si>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</si>
  <si>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</si>
  <si>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</si>
  <si>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</si>
  <si>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</si>
  <si>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</si>
  <si>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</si>
  <si>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</si>
  <si>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</si>
  <si>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</si>
  <si>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</si>
  <si>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</si>
  <si>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</si>
  <si>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</si>
  <si>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</si>
  <si>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</si>
  <si>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</si>
  <si>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</si>
  <si>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</si>
  <si>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</si>
  <si>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</si>
  <si>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</si>
  <si>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</si>
  <si>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</si>
  <si>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</si>
  <si>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</si>
  <si>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</si>
  <si>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</si>
  <si>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</si>
  <si>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</si>
  <si>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</si>
  <si>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</si>
  <si>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</si>
  <si>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</si>
  <si>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</si>
  <si>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</si>
  <si>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</si>
  <si>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</si>
  <si>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</si>
  <si>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</si>
  <si>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</si>
  <si>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</si>
  <si>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</si>
  <si>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</si>
  <si>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</si>
  <si>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</si>
  <si>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</si>
  <si>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</si>
  <si>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</si>
  <si>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</si>
  <si>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</si>
  <si>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</si>
  <si>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</si>
  <si>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</si>
  <si>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</si>
  <si>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</si>
  <si>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</si>
  <si>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</si>
  <si>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</si>
  <si>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</si>
  <si>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</si>
  <si>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</si>
  <si>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</si>
  <si>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</si>
  <si>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</si>
  <si>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</si>
  <si>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</si>
  <si>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</si>
  <si>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</si>
  <si>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</si>
  <si>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</si>
  <si>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</si>
  <si>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</si>
  <si>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</si>
  <si>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</si>
  <si>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</si>
  <si>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</si>
  <si>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</si>
  <si>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</si>
  <si>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</si>
  <si>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</si>
  <si>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</si>
  <si>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</si>
  <si>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</si>
  <si>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</si>
  <si>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</si>
  <si>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</si>
  <si>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</si>
  <si>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</si>
  <si>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</si>
  <si>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</si>
  <si>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</si>
  <si>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</si>
  <si>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</si>
  <si>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</si>
  <si>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</si>
  <si>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</si>
  <si>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</si>
  <si>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</si>
  <si>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</si>
  <si>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</si>
  <si>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</si>
  <si>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</si>
  <si>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</si>
  <si>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</si>
  <si>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</si>
  <si>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</si>
  <si>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</si>
  <si>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</si>
  <si>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</si>
  <si>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</si>
  <si>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</si>
  <si>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</si>
  <si>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</si>
  <si>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</si>
  <si>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</si>
  <si>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</si>
  <si>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</si>
  <si>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</si>
  <si>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</si>
  <si>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</si>
  <si>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</si>
  <si>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</si>
  <si>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</si>
  <si>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</si>
  <si>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</si>
  <si>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</si>
  <si>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</si>
  <si>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</si>
  <si>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</si>
  <si>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</si>
  <si>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</si>
  <si>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</si>
  <si>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</si>
  <si>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</si>
  <si>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</si>
  <si>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</si>
  <si>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</si>
  <si>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</si>
  <si>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</si>
  <si>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</si>
  <si>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</si>
  <si>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</si>
  <si>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</si>
  <si>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</si>
  <si>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</si>
  <si>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</si>
  <si>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</si>
  <si>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</si>
  <si>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</si>
  <si>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</si>
  <si>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</si>
  <si>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</si>
  <si>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</si>
  <si>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</si>
  <si>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</si>
  <si>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</si>
  <si>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</si>
  <si>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</si>
  <si>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</si>
  <si>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</si>
  <si>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</si>
  <si>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</si>
  <si>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</si>
  <si>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</si>
  <si>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</si>
  <si>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</si>
  <si>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</si>
  <si>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</si>
  <si>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</si>
  <si>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</si>
  <si>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</si>
  <si>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</si>
  <si>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</si>
  <si>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</si>
  <si>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</si>
  <si>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</si>
  <si>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</si>
  <si>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</si>
  <si>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</si>
  <si>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</si>
  <si>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</si>
  <si>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</si>
  <si>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</si>
  <si>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</si>
  <si>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</si>
  <si>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</si>
  <si>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</si>
  <si>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</si>
  <si>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</si>
  <si>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</si>
  <si>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</si>
  <si>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</si>
  <si>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</si>
  <si>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</si>
  <si>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</si>
  <si>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</si>
  <si>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</si>
  <si>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</si>
  <si>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</si>
  <si>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</si>
  <si>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</si>
  <si>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</si>
  <si>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</si>
  <si>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</si>
  <si>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</si>
  <si>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</si>
  <si>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</si>
  <si>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</si>
  <si>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</si>
  <si>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</si>
  <si>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</si>
  <si>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</si>
  <si>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</si>
  <si>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</si>
  <si>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</si>
  <si>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</si>
  <si>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</si>
  <si>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</si>
  <si>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</si>
  <si>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</si>
  <si>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</si>
  <si>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</si>
  <si>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</si>
  <si>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</si>
  <si>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</si>
  <si>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</si>
  <si>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</si>
  <si>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</si>
  <si>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</si>
  <si>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</si>
  <si>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</si>
  <si>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</si>
  <si>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</si>
  <si>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</si>
  <si>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</si>
  <si>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</si>
  <si>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</si>
  <si>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</si>
  <si>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</si>
  <si>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</si>
  <si>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</si>
  <si>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</si>
  <si>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</si>
  <si>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</si>
  <si>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</si>
  <si>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</si>
  <si>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</si>
  <si>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</si>
  <si>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</si>
  <si>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</si>
  <si>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</si>
  <si>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</si>
  <si>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</si>
  <si>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</si>
  <si>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</si>
  <si>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</si>
  <si>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</si>
  <si>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</si>
  <si>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</si>
  <si>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</si>
  <si>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</si>
  <si>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</si>
  <si>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</si>
  <si>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</si>
  <si>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</si>
  <si>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</si>
  <si>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</si>
  <si>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</si>
  <si>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</si>
  <si>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</si>
  <si>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</si>
  <si>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</si>
  <si>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</si>
  <si>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</si>
  <si>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</si>
  <si>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</si>
  <si>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</si>
  <si>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</si>
  <si>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</si>
  <si>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</si>
  <si>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</si>
  <si>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</si>
  <si>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</si>
  <si>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</si>
  <si>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</si>
  <si>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</si>
  <si>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</si>
  <si>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</si>
  <si>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</si>
  <si>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</si>
  <si>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</si>
  <si>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</si>
  <si>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</si>
  <si>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</si>
  <si>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</si>
  <si>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</si>
  <si>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</si>
  <si>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</si>
  <si>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</si>
  <si>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</si>
  <si>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</si>
  <si>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</si>
  <si>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</si>
  <si>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</si>
  <si>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</si>
  <si>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</si>
  <si>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</si>
  <si>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</si>
  <si>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</si>
  <si>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</si>
  <si>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</si>
  <si>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</si>
  <si>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</si>
  <si>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</si>
  <si>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</si>
  <si>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</si>
  <si>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</si>
  <si>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</si>
  <si>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</si>
  <si>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</si>
  <si>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</si>
  <si>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</si>
  <si>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</si>
  <si>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</si>
  <si>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</si>
  <si>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</si>
  <si>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</si>
  <si>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</si>
  <si>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</si>
  <si>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</si>
  <si>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</si>
  <si>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</si>
  <si>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</si>
  <si>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</si>
  <si>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</si>
  <si>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</si>
  <si>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</si>
  <si>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</si>
  <si>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</si>
  <si>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</si>
  <si>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</si>
  <si>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</si>
  <si>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</si>
  <si>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</si>
  <si>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</si>
  <si>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</si>
  <si>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</si>
  <si>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</si>
  <si>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</si>
  <si>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</si>
  <si>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</si>
  <si>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</si>
  <si>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</si>
  <si>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</si>
  <si>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</si>
  <si>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</si>
  <si>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</si>
  <si>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</si>
  <si>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</si>
  <si>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</si>
  <si>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</si>
  <si>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</si>
  <si>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</si>
  <si>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</si>
  <si>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</si>
  <si>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</si>
  <si>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</si>
  <si>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</si>
  <si>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</si>
  <si>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</si>
  <si>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</si>
  <si>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</si>
  <si>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</si>
  <si>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</si>
  <si>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</si>
  <si>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</si>
  <si>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</si>
  <si>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</si>
  <si>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</si>
  <si>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</si>
  <si>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</si>
  <si>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</si>
  <si>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</si>
  <si>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</si>
  <si>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</si>
  <si>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</si>
  <si>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</si>
  <si>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</si>
  <si>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</si>
  <si>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</si>
  <si>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</si>
  <si>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</si>
  <si>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</si>
  <si>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</si>
  <si>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</si>
  <si>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</si>
  <si>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</si>
  <si>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</si>
  <si>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</si>
  <si>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</si>
  <si>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</si>
  <si>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</si>
  <si>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</si>
  <si>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</si>
  <si>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</si>
  <si>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</si>
  <si>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</si>
  <si>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</si>
  <si>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</si>
  <si>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</si>
  <si>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</si>
  <si>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</si>
  <si>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</si>
  <si>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</si>
  <si>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</si>
  <si>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</si>
  <si>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</si>
  <si>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</si>
  <si>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</si>
  <si>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</si>
  <si>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</si>
  <si>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</si>
  <si>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</si>
  <si>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</si>
  <si>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</si>
  <si>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</si>
  <si>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</si>
  <si>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</si>
  <si>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</si>
  <si>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</si>
  <si>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</si>
  <si>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</si>
  <si>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</si>
  <si>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</si>
  <si>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</si>
  <si>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</si>
  <si>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</si>
  <si>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</si>
  <si>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</si>
  <si>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</si>
  <si>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</si>
  <si>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</si>
  <si>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</si>
  <si>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</si>
  <si>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</si>
  <si>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</si>
  <si>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</si>
  <si>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</si>
  <si>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</si>
  <si>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</si>
  <si>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</si>
  <si>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</si>
  <si>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</si>
  <si>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</si>
  <si>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</si>
  <si>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</si>
  <si>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</si>
  <si>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</si>
  <si>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</si>
  <si>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</si>
  <si>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</si>
  <si>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</si>
  <si>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</si>
  <si>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</si>
  <si>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</si>
  <si>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</si>
  <si>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</si>
  <si>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</si>
  <si>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</si>
  <si>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</si>
  <si>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</si>
  <si>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</si>
  <si>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</si>
  <si>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</si>
  <si>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</si>
  <si>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</si>
  <si>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</si>
  <si>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</si>
  <si>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</si>
  <si>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</si>
  <si>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</si>
  <si>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</si>
  <si>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</si>
  <si>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</si>
  <si>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</si>
  <si>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</si>
  <si>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</si>
  <si>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</si>
  <si>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</si>
  <si>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</si>
  <si>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</si>
  <si>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</si>
  <si>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</si>
  <si>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</si>
  <si>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</si>
  <si>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</si>
  <si>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</si>
  <si>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</si>
  <si>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</si>
  <si>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</si>
  <si>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</si>
  <si>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</si>
  <si>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</si>
  <si>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</si>
  <si>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</si>
  <si>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</si>
  <si>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</si>
  <si>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</si>
  <si>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</si>
  <si>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</si>
  <si>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</si>
  <si>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</si>
  <si>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</si>
  <si>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</si>
  <si>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</si>
  <si>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</si>
  <si>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</si>
  <si>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</si>
  <si>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</si>
  <si>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</si>
  <si>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</si>
  <si>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</si>
  <si>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</si>
  <si>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</si>
  <si>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</si>
  <si>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</si>
  <si>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</si>
  <si>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</si>
  <si>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</si>
  <si>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</si>
  <si>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</si>
  <si>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</si>
  <si>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</si>
  <si>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</si>
  <si>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</si>
  <si>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</si>
  <si>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</si>
  <si>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</si>
  <si>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</si>
  <si>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</si>
  <si>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</si>
  <si>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</si>
  <si>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</si>
  <si>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</si>
  <si>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</si>
  <si>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</si>
  <si>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</si>
  <si>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</si>
  <si>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</si>
  <si>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</si>
  <si>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</si>
  <si>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</si>
  <si>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</si>
  <si>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</si>
  <si>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</si>
  <si>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</si>
  <si>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</si>
  <si>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</si>
  <si>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</si>
  <si>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</si>
  <si>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</si>
  <si>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</si>
  <si>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</si>
  <si>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</si>
  <si>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</si>
  <si>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</si>
  <si>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</si>
  <si>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</si>
  <si>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</si>
  <si>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</si>
  <si>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</si>
  <si>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</si>
  <si>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</si>
  <si>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</si>
  <si>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</si>
  <si>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</si>
  <si>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</si>
  <si>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</si>
  <si>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</si>
  <si>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</si>
  <si>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</si>
  <si>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</si>
  <si>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</si>
  <si>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</si>
  <si>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</si>
  <si>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</si>
  <si>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</si>
  <si>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</si>
  <si>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</si>
  <si>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</si>
  <si>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</si>
  <si>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</si>
  <si>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</si>
  <si>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</si>
  <si>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</si>
  <si>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</si>
  <si>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</si>
  <si>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</si>
  <si>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</si>
  <si>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</si>
  <si>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</si>
  <si>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</si>
  <si>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</si>
  <si>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</si>
  <si>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</si>
  <si>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</si>
  <si>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</si>
  <si>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</si>
  <si>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</si>
  <si>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</si>
  <si>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</si>
  <si>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</si>
  <si>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</si>
  <si>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</si>
  <si>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</si>
  <si>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</si>
  <si>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</si>
  <si>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</si>
  <si>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</si>
  <si>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</si>
  <si>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</si>
  <si>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</si>
  <si>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</si>
  <si>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</si>
  <si>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</si>
  <si>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</si>
  <si>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</si>
  <si>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</si>
  <si>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</si>
  <si>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</si>
  <si>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</si>
  <si>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</si>
  <si>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</si>
  <si>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</si>
  <si>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</si>
  <si>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</si>
  <si>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</si>
  <si>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</si>
  <si>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</si>
  <si>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</si>
  <si>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</si>
  <si>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</si>
  <si>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</si>
  <si>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</si>
  <si>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</si>
  <si>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</si>
  <si>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</si>
  <si>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</si>
  <si>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</si>
  <si>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</si>
  <si>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</si>
  <si>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</si>
  <si>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</si>
  <si>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</si>
  <si>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</si>
  <si>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</si>
  <si>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</si>
  <si>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</si>
  <si>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</si>
  <si>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</si>
  <si>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</si>
  <si>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</si>
  <si>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</si>
  <si>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</si>
  <si>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</si>
  <si>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</si>
  <si>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</si>
  <si>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</si>
  <si>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</si>
  <si>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</si>
  <si>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</si>
  <si>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</si>
  <si>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</si>
  <si>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</si>
  <si>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</si>
  <si>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</si>
  <si>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</si>
  <si>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</si>
  <si>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</si>
  <si>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</si>
  <si>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</si>
  <si>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</si>
  <si>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</si>
  <si>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</si>
  <si>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</si>
  <si>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</si>
  <si>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</si>
  <si>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</si>
  <si>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</si>
  <si>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</si>
  <si>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</si>
  <si>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</si>
  <si>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</si>
  <si>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</si>
  <si>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</si>
  <si>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</si>
  <si>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</si>
  <si>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</si>
  <si>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</si>
  <si>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</si>
  <si>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</si>
  <si>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</si>
  <si>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</si>
  <si>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</si>
  <si>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</si>
  <si>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</si>
  <si>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</si>
  <si>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</si>
  <si>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</si>
  <si>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</si>
  <si>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</si>
  <si>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</si>
  <si>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</si>
  <si>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</si>
  <si>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</si>
  <si>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</si>
  <si>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</si>
  <si>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</si>
  <si>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</si>
  <si>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</si>
  <si>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</si>
  <si>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</si>
  <si>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</si>
  <si>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</si>
  <si>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</si>
  <si>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</si>
  <si>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</si>
  <si>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</si>
  <si>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</si>
  <si>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</si>
  <si>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</si>
  <si>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</si>
  <si>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</si>
  <si>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</si>
  <si>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</si>
  <si>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</si>
  <si>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</si>
  <si>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</si>
  <si>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</si>
  <si>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</si>
  <si>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</si>
  <si>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</si>
  <si>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</si>
  <si>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</si>
  <si>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</si>
  <si>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</si>
  <si>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</si>
  <si>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</si>
  <si>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</si>
  <si>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</si>
  <si>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</si>
  <si>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</si>
  <si>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</si>
  <si>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</si>
  <si>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</si>
  <si>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</si>
  <si>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</si>
  <si>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</si>
  <si>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</si>
  <si>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</si>
  <si>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</si>
  <si>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</si>
  <si>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</si>
  <si>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</si>
  <si>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</si>
  <si>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</si>
  <si>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</si>
  <si>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</si>
  <si>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</si>
  <si>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</si>
  <si>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</si>
  <si>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</si>
  <si>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</si>
  <si>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</si>
  <si>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</si>
  <si>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</si>
  <si>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</si>
  <si>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</si>
  <si>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</si>
  <si>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</si>
  <si>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</si>
  <si>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</si>
  <si>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</si>
  <si>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</si>
  <si>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</si>
  <si>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</si>
  <si>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</si>
  <si>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</si>
  <si>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</si>
  <si>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</si>
  <si>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</si>
  <si>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</si>
  <si>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</si>
  <si>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</si>
  <si>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</si>
  <si>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</si>
  <si>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</si>
  <si>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</si>
  <si>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</si>
  <si>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</si>
  <si>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</si>
  <si>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</si>
  <si>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</si>
  <si>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</si>
  <si>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</si>
  <si>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</si>
  <si>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</si>
  <si>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</si>
  <si>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</si>
  <si>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</si>
  <si>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</si>
  <si>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</si>
  <si>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</si>
  <si>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</si>
  <si>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</si>
  <si>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</si>
  <si>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</si>
  <si>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</si>
  <si>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</si>
  <si>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</si>
  <si>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</si>
  <si>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</si>
  <si>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</si>
  <si>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</si>
  <si>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</si>
  <si>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</si>
  <si>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</si>
  <si>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</si>
  <si>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</si>
  <si>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</si>
  <si>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</si>
  <si>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</si>
  <si>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</si>
  <si>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</si>
  <si>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</si>
  <si>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</si>
  <si>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</si>
  <si>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</si>
  <si>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</si>
  <si>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</si>
  <si>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</si>
  <si>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</si>
  <si>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</si>
  <si>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</si>
  <si>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</si>
  <si>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</si>
  <si>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</si>
  <si>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</si>
  <si>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</si>
  <si>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</si>
  <si>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</si>
  <si>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</si>
  <si>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</si>
  <si>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</si>
  <si>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</si>
  <si>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</si>
  <si>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</si>
  <si>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</si>
  <si>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</si>
  <si>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</si>
  <si>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</si>
  <si>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</si>
  <si>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</si>
  <si>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</si>
  <si>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</si>
  <si>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</si>
  <si>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</si>
  <si>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</si>
  <si>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</si>
  <si>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</si>
  <si>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</si>
  <si>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</si>
  <si>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</si>
  <si>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</si>
  <si>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</si>
  <si>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</si>
  <si>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</si>
  <si>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</si>
  <si>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</si>
  <si>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</si>
  <si>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</si>
  <si>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</si>
  <si>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</si>
  <si>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</si>
  <si>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</si>
  <si>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</si>
  <si>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</si>
  <si>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</si>
  <si>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</si>
  <si>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</si>
  <si>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</si>
  <si>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</si>
  <si>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</si>
  <si>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</si>
  <si>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</si>
  <si>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</si>
  <si>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</si>
  <si>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</si>
  <si>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</si>
  <si>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</si>
  <si>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</si>
  <si>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</si>
  <si>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</si>
  <si>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</si>
  <si>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</si>
  <si>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</si>
  <si>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</si>
  <si>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</si>
  <si>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</si>
  <si>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</si>
  <si>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</si>
  <si>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</si>
  <si>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</si>
  <si>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</si>
  <si>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</si>
  <si>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</si>
  <si>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</si>
  <si>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</si>
  <si>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</si>
  <si>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</si>
  <si>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</si>
  <si>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</si>
  <si>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</si>
  <si>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</si>
  <si>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</si>
  <si>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</si>
  <si>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</si>
  <si>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</si>
  <si>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</si>
  <si>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</si>
  <si>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</si>
  <si>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</si>
  <si>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</si>
  <si>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</si>
  <si>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</si>
  <si>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</si>
  <si>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</si>
  <si>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</si>
  <si>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</si>
  <si>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</si>
  <si>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</si>
  <si>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</si>
  <si>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</si>
  <si>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</si>
  <si>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</si>
  <si>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</si>
  <si>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</si>
  <si>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</si>
  <si>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</si>
  <si>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</si>
  <si>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</si>
  <si>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</si>
  <si>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</si>
  <si>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</si>
  <si>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</si>
  <si>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</si>
  <si>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</si>
  <si>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</si>
  <si>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</si>
  <si>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</si>
  <si>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</si>
  <si>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</si>
  <si>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</si>
  <si>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</si>
  <si>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</si>
  <si>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</si>
  <si>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</si>
  <si>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</si>
  <si>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</si>
  <si>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</si>
  <si>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</si>
  <si>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</si>
  <si>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</si>
  <si>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</si>
  <si>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</si>
  <si>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</si>
  <si>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</si>
  <si>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</si>
  <si>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</si>
  <si>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</si>
  <si>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</si>
  <si>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</si>
  <si>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</si>
  <si>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</si>
  <si>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</si>
  <si>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</si>
  <si>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</si>
  <si>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</si>
  <si>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</si>
  <si>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</si>
  <si>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</si>
  <si>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</si>
  <si>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</si>
  <si>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</si>
  <si>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</si>
  <si>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</si>
  <si>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</si>
  <si>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</si>
  <si>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</si>
  <si>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</si>
  <si>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</si>
  <si>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</si>
  <si>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</si>
  <si>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</si>
  <si>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</si>
  <si>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</si>
  <si>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</si>
  <si>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</si>
  <si>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</si>
  <si>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</si>
  <si>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</si>
  <si>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</si>
  <si>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</si>
  <si>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</si>
  <si>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</si>
  <si>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</si>
  <si>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</si>
  <si>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</si>
  <si>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</si>
  <si>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</si>
  <si>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</si>
  <si>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</si>
  <si>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</si>
  <si>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</si>
  <si>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</si>
  <si>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</si>
  <si>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</si>
  <si>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</si>
  <si>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</si>
  <si>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</si>
  <si>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</si>
  <si>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</si>
  <si>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</si>
  <si>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</si>
  <si>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</si>
  <si>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</si>
  <si>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</si>
  <si>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</si>
  <si>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</si>
  <si>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</si>
  <si>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</si>
  <si>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</si>
  <si>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</si>
  <si>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</si>
  <si>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</si>
  <si>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</si>
  <si>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</si>
  <si>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</si>
  <si>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</si>
  <si>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</si>
  <si>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</si>
  <si>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</si>
  <si>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</si>
  <si>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</si>
  <si>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</si>
  <si>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</si>
  <si>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</si>
  <si>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</si>
  <si>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</si>
  <si>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</si>
  <si>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</si>
  <si>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</si>
  <si>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</si>
  <si>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</si>
  <si>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</si>
  <si>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</si>
  <si>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</si>
  <si>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</si>
  <si>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</si>
  <si>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</si>
  <si>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</si>
  <si>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</si>
  <si>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</si>
  <si>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</si>
  <si>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</si>
  <si>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</si>
  <si>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</si>
  <si>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</si>
  <si>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</si>
  <si>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</si>
  <si>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</si>
  <si>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</si>
  <si>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</si>
  <si>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</si>
  <si>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</si>
  <si>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</si>
  <si>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</si>
  <si>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</si>
  <si>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</si>
  <si>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</si>
  <si>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</si>
  <si>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</si>
  <si>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</si>
  <si>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</si>
  <si>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</si>
  <si>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</si>
  <si>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</si>
  <si>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</si>
  <si>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</si>
  <si>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</si>
  <si>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</si>
  <si>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</si>
  <si>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</si>
  <si>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</si>
  <si>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</si>
  <si>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</si>
  <si>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</si>
  <si>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</si>
  <si>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</si>
  <si>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</si>
  <si>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</si>
  <si>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</si>
  <si>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</si>
  <si>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</si>
  <si>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</si>
  <si>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</si>
  <si>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</si>
  <si>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</si>
  <si>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</si>
  <si>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</si>
  <si>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</si>
  <si>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</si>
  <si>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</si>
  <si>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</si>
  <si>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</si>
  <si>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</si>
  <si>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</si>
  <si>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</si>
  <si>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</si>
  <si>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</si>
  <si>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</si>
  <si>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</si>
  <si>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</si>
  <si>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</si>
  <si>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</si>
  <si>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</si>
  <si>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</si>
  <si>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</si>
  <si>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</si>
  <si>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</si>
  <si>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</si>
  <si>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</si>
  <si>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</si>
  <si>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</si>
  <si>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</si>
  <si>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</si>
  <si>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</si>
  <si>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</si>
  <si>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</si>
  <si>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</si>
  <si>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</si>
  <si>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</si>
  <si>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</si>
  <si>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</si>
  <si>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</si>
  <si>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</si>
  <si>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</si>
  <si>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</si>
  <si>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</si>
  <si>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</si>
  <si>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</si>
  <si>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</si>
  <si>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</si>
  <si>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</si>
  <si>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</si>
  <si>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</si>
  <si>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</si>
  <si>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</si>
  <si>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</si>
  <si>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</si>
  <si>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</si>
  <si>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</si>
  <si>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</si>
  <si>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</si>
  <si>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</si>
  <si>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</si>
  <si>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</si>
  <si>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</si>
  <si>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</si>
  <si>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</si>
  <si>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</si>
  <si>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</si>
  <si>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</si>
  <si>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</si>
  <si>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</si>
  <si>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</si>
  <si>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</si>
  <si>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</si>
  <si>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</si>
  <si>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</si>
  <si>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</si>
  <si>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</si>
  <si>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</si>
  <si>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</si>
  <si>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</si>
  <si>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</si>
  <si>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</si>
  <si>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</si>
  <si>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</si>
  <si>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</si>
  <si>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</si>
  <si>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</si>
  <si>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</si>
  <si>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</si>
  <si>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</si>
  <si>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</si>
  <si>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</si>
  <si>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</si>
  <si>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</si>
  <si>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</si>
  <si>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</si>
  <si>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</si>
  <si>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</si>
  <si>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</si>
  <si>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</si>
  <si>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</si>
  <si>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</si>
  <si>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</si>
  <si>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</si>
  <si>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</si>
  <si>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</si>
  <si>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</si>
  <si>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</si>
  <si>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</si>
  <si>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</si>
  <si>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</si>
  <si>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</si>
  <si>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</si>
  <si>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</si>
  <si>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</si>
  <si>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</si>
  <si>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</si>
  <si>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</si>
  <si>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</si>
  <si>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</si>
  <si>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</si>
  <si>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</si>
  <si>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</si>
  <si>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</si>
  <si>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</si>
  <si>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</si>
  <si>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</si>
  <si>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</si>
  <si>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</si>
  <si>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</si>
  <si>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</si>
  <si>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</si>
  <si>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</si>
  <si>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</si>
  <si>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</si>
  <si>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</si>
  <si>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</si>
  <si>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</si>
  <si>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</si>
  <si>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</si>
  <si>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</si>
  <si>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</si>
  <si>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</si>
  <si>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</si>
  <si>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</si>
  <si>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</si>
  <si>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</si>
  <si>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</si>
  <si>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</si>
  <si>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</si>
  <si>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</si>
  <si>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</si>
  <si>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</si>
  <si>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</si>
  <si>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</si>
  <si>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</si>
  <si>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</si>
  <si>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</si>
  <si>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</si>
  <si>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</si>
  <si>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</si>
  <si>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</si>
  <si>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</si>
  <si>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</si>
  <si>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</si>
  <si>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</si>
  <si>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</si>
  <si>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</si>
  <si>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</si>
  <si>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</si>
  <si>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</si>
  <si>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</si>
  <si>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</si>
  <si>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</si>
  <si>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</si>
  <si>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</si>
  <si>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</si>
  <si>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</si>
  <si>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</si>
  <si>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</si>
  <si>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</si>
  <si>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</si>
  <si>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</si>
  <si>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</si>
  <si>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</si>
  <si>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</si>
  <si>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</si>
  <si>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</si>
  <si>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</si>
  <si>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</si>
  <si>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</si>
  <si>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</si>
  <si>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</si>
  <si>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</si>
  <si>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</si>
  <si>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</si>
  <si>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</si>
  <si>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</si>
  <si>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</si>
  <si>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</si>
  <si>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</si>
  <si>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</si>
  <si>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</si>
  <si>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</si>
  <si>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</si>
  <si>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</si>
  <si>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</si>
  <si>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</si>
  <si>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</si>
  <si>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</si>
  <si>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</si>
  <si>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</si>
  <si>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</si>
  <si>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</si>
  <si>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</si>
  <si>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</si>
  <si>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</si>
  <si>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</si>
  <si>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</si>
  <si>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</si>
  <si>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</si>
  <si>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</si>
  <si>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</si>
  <si>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</si>
  <si>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</si>
  <si>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</si>
  <si>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</si>
  <si>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</si>
  <si>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</si>
  <si>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</si>
  <si>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</si>
  <si>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</si>
  <si>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</si>
  <si>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</si>
  <si>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</si>
  <si>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</si>
  <si>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</si>
  <si>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</si>
  <si>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</si>
  <si>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</si>
  <si>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</si>
  <si>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</si>
  <si>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</si>
  <si>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</si>
  <si>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</si>
  <si>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</si>
  <si>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</si>
  <si>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</si>
  <si>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</si>
  <si>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</si>
  <si>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</si>
  <si>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</si>
  <si>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</si>
  <si>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</si>
  <si>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</si>
  <si>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</si>
  <si>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</si>
  <si>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</si>
  <si>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</si>
  <si>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</si>
  <si>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</si>
  <si>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</si>
  <si>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</si>
  <si>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</si>
  <si>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</si>
  <si>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</si>
  <si>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</si>
  <si>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</si>
  <si>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</si>
  <si>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</si>
  <si>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</si>
  <si>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</si>
  <si>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</si>
  <si>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</si>
  <si>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</si>
  <si>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</si>
  <si>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</si>
  <si>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</si>
  <si>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</si>
  <si>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</si>
  <si>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</si>
  <si>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</si>
  <si>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</si>
  <si>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</si>
  <si>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</si>
  <si>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</si>
  <si>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</si>
  <si>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</si>
  <si>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</si>
  <si>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</si>
  <si>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</si>
  <si>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</si>
  <si>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</si>
  <si>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</si>
  <si>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</si>
  <si>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</si>
  <si>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</si>
  <si>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</si>
  <si>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</si>
  <si>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</si>
  <si>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</si>
  <si>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</si>
  <si>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</si>
  <si>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</si>
  <si>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</si>
  <si>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</si>
  <si>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</si>
  <si>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</si>
  <si>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</si>
  <si>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</si>
  <si>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</si>
  <si>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</si>
  <si>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</si>
  <si>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</si>
  <si>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</si>
  <si>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</si>
  <si>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</si>
  <si>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</si>
  <si>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</si>
  <si>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</si>
  <si>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</si>
  <si>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</si>
  <si>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</si>
  <si>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</si>
  <si>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</si>
  <si>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</si>
  <si>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</si>
  <si>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</si>
  <si>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</si>
  <si>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</si>
  <si>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</si>
  <si>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</si>
  <si>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</si>
  <si>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</si>
  <si>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</si>
  <si>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</si>
  <si>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</si>
  <si>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</si>
  <si>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</si>
  <si>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</si>
  <si>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</si>
  <si>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</si>
  <si>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</si>
  <si>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</si>
  <si>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</si>
  <si>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</si>
  <si>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</si>
  <si>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</si>
  <si>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</si>
  <si>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</si>
  <si>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</si>
  <si>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</si>
  <si>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</si>
  <si>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</si>
  <si>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</si>
  <si>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</si>
  <si>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</si>
  <si>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</si>
  <si>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</si>
  <si>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</si>
  <si>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</si>
  <si>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</si>
  <si>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</si>
  <si>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</si>
  <si>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</si>
  <si>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</si>
  <si>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</si>
  <si>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</si>
  <si>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</si>
  <si>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</si>
  <si>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</si>
  <si>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</si>
  <si>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</si>
  <si>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</si>
  <si>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</si>
  <si>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</si>
  <si>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</si>
  <si>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</si>
  <si>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</si>
  <si>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</si>
  <si>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</si>
  <si>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</si>
  <si>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</si>
  <si>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</si>
  <si>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</si>
  <si>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</si>
  <si>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</si>
  <si>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</si>
  <si>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</si>
  <si>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</si>
  <si>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</si>
  <si>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</si>
  <si>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</si>
  <si>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</si>
  <si>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</si>
  <si>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</si>
  <si>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</si>
  <si>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</si>
  <si>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</si>
  <si>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</si>
  <si>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</si>
  <si>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</si>
  <si>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</si>
  <si>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</si>
  <si>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</si>
  <si>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</si>
  <si>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</si>
  <si>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</si>
  <si>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</si>
  <si>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</si>
  <si>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</si>
  <si>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</si>
  <si>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</si>
  <si>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</si>
  <si>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</si>
  <si>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</si>
  <si>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</si>
  <si>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</si>
  <si>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</si>
  <si>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</si>
  <si>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</si>
  <si>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</si>
  <si>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</si>
  <si>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</si>
  <si>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</si>
  <si>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</si>
  <si>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</si>
  <si>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</si>
  <si>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</si>
  <si>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</si>
  <si>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</si>
  <si>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</si>
  <si>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</si>
  <si>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</si>
  <si>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</si>
  <si>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</si>
  <si>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</si>
  <si>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</si>
  <si>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</si>
  <si>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</si>
  <si>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</si>
  <si>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</si>
  <si>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</si>
  <si>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</si>
  <si>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</si>
  <si>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</si>
  <si>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</si>
  <si>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</si>
  <si>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</si>
  <si>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</si>
  <si>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</si>
  <si>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</si>
  <si>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</si>
  <si>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</si>
  <si>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</si>
  <si>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</si>
  <si>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</si>
  <si>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</si>
  <si>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</si>
  <si>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</si>
  <si>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</si>
  <si>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</si>
  <si>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</si>
  <si>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</si>
  <si>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</si>
  <si>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</si>
  <si>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</si>
  <si>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</si>
  <si>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</si>
  <si>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</si>
  <si>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</si>
  <si>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</si>
  <si>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</si>
  <si>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</si>
  <si>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</si>
  <si>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</si>
  <si>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</si>
  <si>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</si>
  <si>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</si>
  <si>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</si>
  <si>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</si>
  <si>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</si>
  <si>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</si>
  <si>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</si>
  <si>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</si>
  <si>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</si>
  <si>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</si>
  <si>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</si>
  <si>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</si>
  <si>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</si>
  <si>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</si>
  <si>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</si>
  <si>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</si>
  <si>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</si>
  <si>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</si>
  <si>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</si>
  <si>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</si>
  <si>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</si>
  <si>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</si>
  <si>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</si>
  <si>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</si>
  <si>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</si>
  <si>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</si>
  <si>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</si>
  <si>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</si>
  <si>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</si>
  <si>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</si>
  <si>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</si>
  <si>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</si>
  <si>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</si>
  <si>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</si>
  <si>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</si>
  <si>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</si>
  <si>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</si>
  <si>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</si>
  <si>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</si>
  <si>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</si>
  <si>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</si>
  <si>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</si>
  <si>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</si>
  <si>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</si>
  <si>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</si>
  <si>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</si>
  <si>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</si>
  <si>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</si>
  <si>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</si>
  <si>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</si>
  <si>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</si>
  <si>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</si>
  <si>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</si>
  <si>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</si>
  <si>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</si>
  <si>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</si>
  <si>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</si>
  <si>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</si>
  <si>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</si>
  <si>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</si>
  <si>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</si>
  <si>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</si>
  <si>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</si>
  <si>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</si>
  <si>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</si>
  <si>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</si>
  <si>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</si>
  <si>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</si>
  <si>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</si>
  <si>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</si>
  <si>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</si>
  <si>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</si>
  <si>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</si>
  <si>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</si>
  <si>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</si>
  <si>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</si>
  <si>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</si>
  <si>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</si>
  <si>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</si>
  <si>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</si>
  <si>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</si>
  <si>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</si>
  <si>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</si>
  <si>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</si>
  <si>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</si>
  <si>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</si>
  <si>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</si>
  <si>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</si>
  <si>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</si>
  <si>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</si>
  <si>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</si>
  <si>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</si>
  <si>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</si>
  <si>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</si>
  <si>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</si>
  <si>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</si>
  <si>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</si>
  <si>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</si>
  <si>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</si>
  <si>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</si>
  <si>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</si>
  <si>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</si>
  <si>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</si>
  <si>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</si>
  <si>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</si>
  <si>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</si>
  <si>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</si>
  <si>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</si>
  <si>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</si>
  <si>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</si>
  <si>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</si>
  <si>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</si>
  <si>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</si>
  <si>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</si>
  <si>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</si>
  <si>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</si>
  <si>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</si>
  <si>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</si>
  <si>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</si>
  <si>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</si>
  <si>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</si>
  <si>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</si>
  <si>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</si>
  <si>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</si>
  <si>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</si>
  <si>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</si>
  <si>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</si>
  <si>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</si>
  <si>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</si>
  <si>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</si>
  <si>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</si>
  <si>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</si>
  <si>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</si>
  <si>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</si>
  <si>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</si>
  <si>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</si>
  <si>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</si>
  <si>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</si>
  <si>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</si>
  <si>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</si>
  <si>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</si>
  <si>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</si>
  <si>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</si>
  <si>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</si>
  <si>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</si>
  <si>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</si>
  <si>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</si>
  <si>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</si>
  <si>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</si>
  <si>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</si>
  <si>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</si>
  <si>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</si>
  <si>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</si>
  <si>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</si>
  <si>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</si>
  <si>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</si>
  <si>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</si>
  <si>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</si>
  <si>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</si>
  <si>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</si>
  <si>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</si>
  <si>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</si>
  <si>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</si>
  <si>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</si>
  <si>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</si>
  <si>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</si>
  <si>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</si>
  <si>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</si>
  <si>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</si>
  <si>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</si>
  <si>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</si>
  <si>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</si>
  <si>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</si>
  <si>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</si>
  <si>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</si>
  <si>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</si>
  <si>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</si>
  <si>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</si>
  <si>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</si>
  <si>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</si>
  <si>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</si>
  <si>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</si>
  <si>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</si>
  <si>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</si>
  <si>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</si>
  <si>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</si>
  <si>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</si>
  <si>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</si>
  <si>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</si>
  <si>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</si>
  <si>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</si>
  <si>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</si>
  <si>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</si>
  <si>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</si>
  <si>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</si>
  <si>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</si>
  <si>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</si>
  <si>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</si>
  <si>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</si>
  <si>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</si>
  <si>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</si>
  <si>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</si>
  <si>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</si>
  <si>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</si>
  <si>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</si>
  <si>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</si>
  <si>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</si>
  <si>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</si>
  <si>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</si>
  <si>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</si>
  <si>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</si>
  <si>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</si>
  <si>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</si>
  <si>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</si>
  <si>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</si>
  <si>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</si>
  <si>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</si>
  <si>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</si>
  <si>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</si>
  <si>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</si>
  <si>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</si>
  <si>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</si>
  <si>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</si>
  <si>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</si>
  <si>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</si>
  <si>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</si>
  <si>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</si>
  <si>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</si>
  <si>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</si>
  <si>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</si>
  <si>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</si>
  <si>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</si>
  <si>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</si>
  <si>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</si>
  <si>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</si>
  <si>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</si>
  <si>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</si>
  <si>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</si>
  <si>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</si>
  <si>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</si>
  <si>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</si>
  <si>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</si>
  <si>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</si>
  <si>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</si>
  <si>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</si>
  <si>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</si>
  <si>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</si>
  <si>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</si>
  <si>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</si>
  <si>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</si>
  <si>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</si>
  <si>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</si>
  <si>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</si>
  <si>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</si>
  <si>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</si>
  <si>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</si>
  <si>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</si>
  <si>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</si>
  <si>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</si>
  <si>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</si>
  <si>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</si>
  <si>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</si>
  <si>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</si>
  <si>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</si>
  <si>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</si>
  <si>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</si>
  <si>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</si>
  <si>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</si>
  <si>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</si>
  <si>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</si>
  <si>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</si>
  <si>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</si>
  <si>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</si>
  <si>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</si>
  <si>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</si>
  <si>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</si>
  <si>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</si>
  <si>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</si>
  <si>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</si>
  <si>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</si>
  <si>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</si>
  <si>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</si>
  <si>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</si>
  <si>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</si>
  <si>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</si>
  <si>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</si>
  <si>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</si>
  <si>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</si>
  <si>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</si>
  <si>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</si>
  <si>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</si>
  <si>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</si>
  <si>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</si>
  <si>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</si>
  <si>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</si>
  <si>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</si>
  <si>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</si>
  <si>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</si>
  <si>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</si>
  <si>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</si>
  <si>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</si>
  <si>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</si>
  <si>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</si>
  <si>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</si>
  <si>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</si>
  <si>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</si>
  <si>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</si>
  <si>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</si>
  <si>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</si>
  <si>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</si>
  <si>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</si>
  <si>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</si>
  <si>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</si>
  <si>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</si>
  <si>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</si>
  <si>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</si>
  <si>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</si>
  <si>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</si>
  <si>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</si>
  <si>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</si>
  <si>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</si>
  <si>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</si>
  <si>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</si>
  <si>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</si>
  <si>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</si>
  <si>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</si>
  <si>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</si>
  <si>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</si>
  <si>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</si>
  <si>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</si>
  <si>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</si>
  <si>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</si>
  <si>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</si>
  <si>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</si>
  <si>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</si>
  <si>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</si>
  <si>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</si>
  <si>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</si>
  <si>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</si>
  <si>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</si>
  <si>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</si>
  <si>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</si>
  <si>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</si>
  <si>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</si>
  <si>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</si>
  <si>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</si>
  <si>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</si>
  <si>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</si>
  <si>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</si>
  <si>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</si>
  <si>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</si>
  <si>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</si>
  <si>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</si>
  <si>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</si>
  <si>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</si>
  <si>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</si>
  <si>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</si>
  <si>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</si>
  <si>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</si>
  <si>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</si>
  <si>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</si>
  <si>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</si>
  <si>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</si>
  <si>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</si>
  <si>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</si>
  <si>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</si>
  <si>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</si>
  <si>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</si>
  <si>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</si>
  <si>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</si>
  <si>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</si>
  <si>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</si>
  <si>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</si>
  <si>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</si>
  <si>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</si>
  <si>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</si>
  <si>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</si>
  <si>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</si>
  <si>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</si>
  <si>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</si>
  <si>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</si>
  <si>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</si>
  <si>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</si>
  <si>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</si>
  <si>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</si>
  <si>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</si>
  <si>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</si>
  <si>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</si>
  <si>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</si>
  <si>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</si>
  <si>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</si>
  <si>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</si>
  <si>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</si>
  <si>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</si>
  <si>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</si>
  <si>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</si>
  <si>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</si>
  <si>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</si>
  <si>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</si>
  <si>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</si>
  <si>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</si>
  <si>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</si>
  <si>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</si>
  <si>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</si>
  <si>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</si>
  <si>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</si>
  <si>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</si>
  <si>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</si>
  <si>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</si>
  <si>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</si>
  <si>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</si>
  <si>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</si>
  <si>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</si>
  <si>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</si>
  <si>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</si>
  <si>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</si>
  <si>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</si>
  <si>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</si>
  <si>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</si>
  <si>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</si>
  <si>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</si>
  <si>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</si>
  <si>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</si>
  <si>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</si>
  <si>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</si>
  <si>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</si>
  <si>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</si>
  <si>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</si>
  <si>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</si>
  <si>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</si>
  <si>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</si>
  <si>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</si>
  <si>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</si>
  <si>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</si>
  <si>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</si>
  <si>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</si>
  <si>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</si>
  <si>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</si>
  <si>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</si>
  <si>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</si>
  <si>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</si>
  <si>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</si>
  <si>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</si>
  <si>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</si>
  <si>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</si>
  <si>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</si>
  <si>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</si>
  <si>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</si>
  <si>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</si>
  <si>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</si>
  <si>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</si>
  <si>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</si>
  <si>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</si>
  <si>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</si>
  <si>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</si>
  <si>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</si>
  <si>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</si>
  <si>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</si>
  <si>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</si>
  <si>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</si>
  <si>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</si>
  <si>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</si>
  <si>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</si>
  <si>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</si>
  <si>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</si>
  <si>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</si>
  <si>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</si>
  <si>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</si>
  <si>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</si>
  <si>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</si>
  <si>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</si>
  <si>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</si>
  <si>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</si>
  <si>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</si>
  <si>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</si>
  <si>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</si>
  <si>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</si>
  <si>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</si>
  <si>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</si>
  <si>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</si>
  <si>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</si>
  <si>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</si>
  <si>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</si>
  <si>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</si>
  <si>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</si>
  <si>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</si>
  <si>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</si>
  <si>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</si>
  <si>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</si>
  <si>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</si>
  <si>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</si>
  <si>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</si>
  <si>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</si>
  <si>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</si>
  <si>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</si>
  <si>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</si>
  <si>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</si>
  <si>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</si>
  <si>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</si>
  <si>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</si>
  <si>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</si>
  <si>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</si>
  <si>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</si>
  <si>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</si>
  <si>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</si>
  <si>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</si>
  <si>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</si>
  <si>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</si>
  <si>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</si>
  <si>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</si>
  <si>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</si>
  <si>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</si>
  <si>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</si>
  <si>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</si>
  <si>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</si>
  <si>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</si>
  <si>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</si>
  <si>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</si>
  <si>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</si>
  <si>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</si>
  <si>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</si>
  <si>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</si>
  <si>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</si>
  <si>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</si>
  <si>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</si>
  <si>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</si>
  <si>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</si>
  <si>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</si>
  <si>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</si>
  <si>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</si>
  <si>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</si>
  <si>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</si>
  <si>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</si>
  <si>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</si>
  <si>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</si>
  <si>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</si>
  <si>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</si>
  <si>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</si>
  <si>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</si>
  <si>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</si>
  <si>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</si>
  <si>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</si>
  <si>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</si>
  <si>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</si>
  <si>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</si>
  <si>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</si>
  <si>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</si>
  <si>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</si>
  <si>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</si>
  <si>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</si>
  <si>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</si>
  <si>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</si>
  <si>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</si>
  <si>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</si>
  <si>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</si>
  <si>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</si>
  <si>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</si>
  <si>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</si>
  <si>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</si>
  <si>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</si>
  <si>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</si>
  <si>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</si>
  <si>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</si>
  <si>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</si>
  <si>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</si>
  <si>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</si>
  <si>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</si>
  <si>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</si>
  <si>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</si>
  <si>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</si>
  <si>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</si>
  <si>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</si>
  <si>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</si>
  <si>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</si>
  <si>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</si>
  <si>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</si>
  <si>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</si>
  <si>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</si>
  <si>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</si>
  <si>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</si>
  <si>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</si>
  <si>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</si>
  <si>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</si>
  <si>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</si>
  <si>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</si>
  <si>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</si>
  <si>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</si>
  <si>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</si>
  <si>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</si>
  <si>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</si>
  <si>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</si>
  <si>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</si>
  <si>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</si>
  <si>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</si>
  <si>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</si>
  <si>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</si>
  <si>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</si>
  <si>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</si>
  <si>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</si>
  <si>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</si>
  <si>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</si>
  <si>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</si>
  <si>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</si>
  <si>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</si>
  <si>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</si>
  <si>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</si>
  <si>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</si>
  <si>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</si>
  <si>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</si>
  <si>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</si>
  <si>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</si>
  <si>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</si>
  <si>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</si>
  <si>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</si>
  <si>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</si>
  <si>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</si>
  <si>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</si>
  <si>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</si>
  <si>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</si>
  <si>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</si>
  <si>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</si>
  <si>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</si>
  <si>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</si>
  <si>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</si>
  <si>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</si>
  <si>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</si>
  <si>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</si>
  <si>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</si>
  <si>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</si>
  <si>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</si>
  <si>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</si>
  <si>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</si>
  <si>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</si>
  <si>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</si>
  <si>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</si>
  <si>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</si>
  <si>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</si>
  <si>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</si>
  <si>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</si>
  <si>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</si>
  <si>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</si>
  <si>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</si>
  <si>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</si>
  <si>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</si>
  <si>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</si>
  <si>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</si>
  <si>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</si>
  <si>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</si>
  <si>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</si>
  <si>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</si>
  <si>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</si>
  <si>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</si>
  <si>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</si>
  <si>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</si>
  <si>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</si>
  <si>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</si>
  <si>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</si>
  <si>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</si>
  <si>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</si>
  <si>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</si>
  <si>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</si>
  <si>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</si>
  <si>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</si>
  <si>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</si>
  <si>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</si>
  <si>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</si>
  <si>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</si>
  <si>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</si>
  <si>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</si>
  <si>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</si>
  <si>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</si>
  <si>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</si>
  <si>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</si>
  <si>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</si>
  <si>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</si>
  <si>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</si>
  <si>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</si>
  <si>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</si>
  <si>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</si>
  <si>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</si>
  <si>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</si>
  <si>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</si>
  <si>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</si>
  <si>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</si>
  <si>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</si>
  <si>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</si>
  <si>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</si>
  <si>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</si>
  <si>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</si>
  <si>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</si>
  <si>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</si>
  <si>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</si>
  <si>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</si>
  <si>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</si>
  <si>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</si>
  <si>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</si>
  <si>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</si>
  <si>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</si>
  <si>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</si>
  <si>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</si>
  <si>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</si>
  <si>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</si>
  <si>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</si>
  <si>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</si>
  <si>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</si>
  <si>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</si>
  <si>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</si>
  <si>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</si>
  <si>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</si>
  <si>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</si>
  <si>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</si>
  <si>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</si>
  <si>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</si>
  <si>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</si>
  <si>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</si>
  <si>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</si>
  <si>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</si>
  <si>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</si>
  <si>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</si>
  <si>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</si>
  <si>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</si>
  <si>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</si>
  <si>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</si>
  <si>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</si>
  <si>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</si>
  <si>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</si>
  <si>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</si>
  <si>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</si>
  <si>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</si>
  <si>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</si>
  <si>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</si>
  <si>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</si>
  <si>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</si>
  <si>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</si>
  <si>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</si>
  <si>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</si>
  <si>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</si>
  <si>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</si>
  <si>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</si>
  <si>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</si>
  <si>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</si>
  <si>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</si>
  <si>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</si>
  <si>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</si>
  <si>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</si>
  <si>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</si>
  <si>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</si>
  <si>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</si>
  <si>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</si>
  <si>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</si>
  <si>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</si>
  <si>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</si>
  <si>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</si>
  <si>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</si>
  <si>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</si>
  <si>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</si>
  <si>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</si>
  <si>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</si>
  <si>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</si>
  <si>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</si>
  <si>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</si>
  <si>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</si>
  <si>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</si>
  <si>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</si>
  <si>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</si>
  <si>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</si>
  <si>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</si>
  <si>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</si>
  <si>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</si>
  <si>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</si>
  <si>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</si>
  <si>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</si>
  <si>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</si>
  <si>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</si>
  <si>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</si>
  <si>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</si>
  <si>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</si>
  <si>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</si>
  <si>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</si>
  <si>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</si>
  <si>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</si>
  <si>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</si>
  <si>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</si>
  <si>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</si>
  <si>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</si>
  <si>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</si>
  <si>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</si>
  <si>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</si>
  <si>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</si>
  <si>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</si>
  <si>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</si>
  <si>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</si>
  <si>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</si>
  <si>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</si>
  <si>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</si>
  <si>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</si>
  <si>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</si>
  <si>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</si>
  <si>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</si>
  <si>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</si>
  <si>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</si>
  <si>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</si>
  <si>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</si>
  <si>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</si>
  <si>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</si>
  <si>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</si>
  <si>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</si>
  <si>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</si>
  <si>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</si>
  <si>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</si>
  <si>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</si>
  <si>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</si>
  <si>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</si>
  <si>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</si>
  <si>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</si>
  <si>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</si>
  <si>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</si>
  <si>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</si>
  <si>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</si>
  <si>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</si>
  <si>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</si>
  <si>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</si>
  <si>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</si>
  <si>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</si>
  <si>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</si>
  <si>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</si>
  <si>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</si>
  <si>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</si>
  <si>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</si>
  <si>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</si>
  <si>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</si>
  <si>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</si>
  <si>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</si>
  <si>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</si>
  <si>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</si>
  <si>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</si>
  <si>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</si>
  <si>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</si>
  <si>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</si>
  <si>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</si>
  <si>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</si>
  <si>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</si>
  <si>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</si>
  <si>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</si>
  <si>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</si>
  <si>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</si>
  <si>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</si>
  <si>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</si>
  <si>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</si>
  <si>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</si>
  <si>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</si>
  <si>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</si>
  <si>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</si>
  <si>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</si>
  <si>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</si>
  <si>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</si>
  <si>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</si>
  <si>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</si>
  <si>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</si>
  <si>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</si>
  <si>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</si>
  <si>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</si>
  <si>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</si>
  <si>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</si>
  <si>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</si>
  <si>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</si>
  <si>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</si>
  <si>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</si>
  <si>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</si>
  <si>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</si>
  <si>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</si>
  <si>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</si>
  <si>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</si>
  <si>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</si>
  <si>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</si>
  <si>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</si>
  <si>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</si>
  <si>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</si>
  <si>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</si>
  <si>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</si>
  <si>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</si>
  <si>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</si>
  <si>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</si>
  <si>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</si>
  <si>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</si>
  <si>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</si>
  <si>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</si>
  <si>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</si>
  <si>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</si>
  <si>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</si>
  <si>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</si>
  <si>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</si>
  <si>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</si>
  <si>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</si>
  <si>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</si>
  <si>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</si>
  <si>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</si>
  <si>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</si>
  <si>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</si>
  <si>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</si>
  <si>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</si>
  <si>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</si>
  <si>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</si>
  <si>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</si>
  <si>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</si>
  <si>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</si>
  <si>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</si>
  <si>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</si>
  <si>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</si>
  <si>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</si>
  <si>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</si>
  <si>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</si>
  <si>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</si>
  <si>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</si>
  <si>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</si>
  <si>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</si>
  <si>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</si>
  <si>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</si>
  <si>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</si>
  <si>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</si>
  <si>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</si>
  <si>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</si>
  <si>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</si>
  <si>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</si>
  <si>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</si>
  <si>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</si>
  <si>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</si>
  <si>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</si>
  <si>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</si>
  <si>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</si>
  <si>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</si>
  <si>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</si>
  <si>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</si>
  <si>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</si>
  <si>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</si>
  <si>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</si>
  <si>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</si>
  <si>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</si>
  <si>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</si>
  <si>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</si>
  <si>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</si>
  <si>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</si>
  <si>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</si>
  <si>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</si>
  <si>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</si>
  <si>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</si>
  <si>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</si>
  <si>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</si>
  <si>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</si>
  <si>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</si>
  <si>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</si>
  <si>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</si>
  <si>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</si>
  <si>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</si>
  <si>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</si>
  <si>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</si>
  <si>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</si>
  <si>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</si>
  <si>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</si>
  <si>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</si>
  <si>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</si>
  <si>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</si>
  <si>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</si>
  <si>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</si>
  <si>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</si>
  <si>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</si>
  <si>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</si>
  <si>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</si>
  <si>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</si>
  <si>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</si>
  <si>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</si>
  <si>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</si>
  <si>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</si>
  <si>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</si>
  <si>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</si>
  <si>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</si>
  <si>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</si>
  <si>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</si>
  <si>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</si>
  <si>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</si>
  <si>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</si>
  <si>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</si>
  <si>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</si>
  <si>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</si>
  <si>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</si>
  <si>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</si>
  <si>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</si>
  <si>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</si>
  <si>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</si>
  <si>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</si>
  <si>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</si>
  <si>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</si>
  <si>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</si>
  <si>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</si>
  <si>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</si>
  <si>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</si>
  <si>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</si>
  <si>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</si>
  <si>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</si>
  <si>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</si>
  <si>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</si>
  <si>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</si>
  <si>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</si>
  <si>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</si>
  <si>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</si>
  <si>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</si>
  <si>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</si>
  <si>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</si>
  <si>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</si>
  <si>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</si>
  <si>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</si>
  <si>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</si>
  <si>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</si>
  <si>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</si>
  <si>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</si>
  <si>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</si>
  <si>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</si>
  <si>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</si>
  <si>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</si>
  <si>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</si>
  <si>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</si>
  <si>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</si>
  <si>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</si>
  <si>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</si>
  <si>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</si>
  <si>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</si>
  <si>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</si>
  <si>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</si>
  <si>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</si>
  <si>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</si>
  <si>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</si>
  <si>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</si>
  <si>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</si>
  <si>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</si>
  <si>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</si>
  <si>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</si>
  <si>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</si>
  <si>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</si>
  <si>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</si>
  <si>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</si>
  <si>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</si>
  <si>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</si>
  <si>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</si>
  <si>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</si>
  <si>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</si>
  <si>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</si>
  <si>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</si>
  <si>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</si>
  <si>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</si>
  <si>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</si>
  <si>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</si>
  <si>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</si>
  <si>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</si>
  <si>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</si>
  <si>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</si>
  <si>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</si>
  <si>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</si>
  <si>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</si>
  <si>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</si>
  <si>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</si>
  <si>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</si>
  <si>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</si>
  <si>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</si>
  <si>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</si>
  <si>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</si>
  <si>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</si>
  <si>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</si>
  <si>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</si>
  <si>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</si>
  <si>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</si>
  <si>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</si>
  <si>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</si>
  <si>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</si>
  <si>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</si>
  <si>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</si>
  <si>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</si>
  <si>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</si>
  <si>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</si>
  <si>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</si>
  <si>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</si>
  <si>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</si>
  <si>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</si>
  <si>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</si>
  <si>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</si>
  <si>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</si>
  <si>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</si>
  <si>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</si>
  <si>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</si>
  <si>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</si>
  <si>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</si>
  <si>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</si>
  <si>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</si>
  <si>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</si>
  <si>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</si>
  <si>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</si>
  <si>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</si>
  <si>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</si>
  <si>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</si>
  <si>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</si>
  <si>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</si>
  <si>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</si>
  <si>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</si>
  <si>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</si>
  <si>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</si>
  <si>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</si>
  <si>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</si>
  <si>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</si>
  <si>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</si>
  <si>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</si>
  <si>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</si>
  <si>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</si>
  <si>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</si>
  <si>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</si>
  <si>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</si>
  <si>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</si>
  <si>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</si>
  <si>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</si>
  <si>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</si>
  <si>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</si>
  <si>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</si>
  <si>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</si>
  <si>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</si>
  <si>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</si>
  <si>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</si>
  <si>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</si>
  <si>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</si>
  <si>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</si>
  <si>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</si>
  <si>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</si>
  <si>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</si>
  <si>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</si>
  <si>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</si>
  <si>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</si>
  <si>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</si>
  <si>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</si>
  <si>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</si>
  <si>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</si>
  <si>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</si>
  <si>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</si>
  <si>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</si>
  <si>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</si>
  <si>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</si>
  <si>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</si>
  <si>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</si>
  <si>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</si>
  <si>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</si>
  <si>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</si>
  <si>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</si>
  <si>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</si>
  <si>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</si>
  <si>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</si>
  <si>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</si>
  <si>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</si>
  <si>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</si>
  <si>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</si>
  <si>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</si>
  <si>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</si>
  <si>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</si>
  <si>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</si>
  <si>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</si>
  <si>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</si>
  <si>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</si>
  <si>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</si>
  <si>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</si>
  <si>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</si>
  <si>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</si>
  <si>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</si>
  <si>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</si>
  <si>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</si>
  <si>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</si>
  <si>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</si>
  <si>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</si>
  <si>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</si>
  <si>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</si>
  <si>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</si>
  <si>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</si>
  <si>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</si>
  <si>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</si>
  <si>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</si>
  <si>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</si>
  <si>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</si>
  <si>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</si>
  <si>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</si>
  <si>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</si>
  <si>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</si>
  <si>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</si>
  <si>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</si>
  <si>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</si>
  <si>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</si>
  <si>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</si>
  <si>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</si>
  <si>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</si>
  <si>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</si>
  <si>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</si>
  <si>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</si>
  <si>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</si>
  <si>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</si>
  <si>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</si>
  <si>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</si>
  <si>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</si>
  <si>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</si>
  <si>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</si>
  <si>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</si>
  <si>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</si>
  <si>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</si>
  <si>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</si>
  <si>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</si>
  <si>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</si>
  <si>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</si>
  <si>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</si>
  <si>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</si>
  <si>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</si>
  <si>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</si>
  <si>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</si>
  <si>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</si>
  <si>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</si>
  <si>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</si>
  <si>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</si>
  <si>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</si>
  <si>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</si>
  <si>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</si>
  <si>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</si>
  <si>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</si>
  <si>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</si>
  <si>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</si>
  <si>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</si>
  <si>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</si>
  <si>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</si>
  <si>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</si>
  <si>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</si>
  <si>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</si>
  <si>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</si>
  <si>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</si>
  <si>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</si>
  <si>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</si>
  <si>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</si>
  <si>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</si>
  <si>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</si>
  <si>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</si>
  <si>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</si>
  <si>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</si>
  <si>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</si>
  <si>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</si>
  <si>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</si>
  <si>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</si>
  <si>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</si>
  <si>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</si>
  <si>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</si>
  <si>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</si>
  <si>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</si>
  <si>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</si>
  <si>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</si>
  <si>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</si>
  <si>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</si>
  <si>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</si>
  <si>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</si>
  <si>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</si>
  <si>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</si>
  <si>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</si>
  <si>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</si>
  <si>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</si>
  <si>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</si>
  <si>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</si>
  <si>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</si>
  <si>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</si>
  <si>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</si>
  <si>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</si>
  <si>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</si>
  <si>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</si>
  <si>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</si>
  <si>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</si>
  <si>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</si>
  <si>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</si>
  <si>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</si>
  <si>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</si>
  <si>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</si>
  <si>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</si>
  <si>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</si>
  <si>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</si>
  <si>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</si>
  <si>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</si>
  <si>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</si>
  <si>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</si>
  <si>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</si>
  <si>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</si>
  <si>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</si>
  <si>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</si>
  <si>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</si>
  <si>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</si>
  <si>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</si>
  <si>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</si>
  <si>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</si>
  <si>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</si>
  <si>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</si>
  <si>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</si>
  <si>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</si>
  <si>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</si>
  <si>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</si>
  <si>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</si>
  <si>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</si>
  <si>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</si>
  <si>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</si>
  <si>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</si>
  <si>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</si>
  <si>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</si>
  <si>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</si>
  <si>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</si>
  <si>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</si>
  <si>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</si>
  <si>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</si>
  <si>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</si>
  <si>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</si>
  <si>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</si>
  <si>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</si>
  <si>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</si>
  <si>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</si>
  <si>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</si>
  <si>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</si>
  <si>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</si>
  <si>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</si>
  <si>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</si>
  <si>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</si>
  <si>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</si>
  <si>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</si>
  <si>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</si>
  <si>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</si>
  <si>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</si>
  <si>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</si>
  <si>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</si>
  <si>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</si>
  <si>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</si>
  <si>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</si>
  <si>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</si>
  <si>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</si>
  <si>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</si>
  <si>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</si>
  <si>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</si>
  <si>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</si>
  <si>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</si>
  <si>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</si>
  <si>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</si>
  <si>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</si>
  <si>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</si>
  <si>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</si>
  <si>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</si>
  <si>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</si>
  <si>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</si>
  <si>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</si>
  <si>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</si>
  <si>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</si>
  <si>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</si>
  <si>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</si>
  <si>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</si>
  <si>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</si>
  <si>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</si>
  <si>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</si>
  <si>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</si>
  <si>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</si>
  <si>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</si>
  <si>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</si>
  <si>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</si>
  <si>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</si>
  <si>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</si>
  <si>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</si>
  <si>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</si>
  <si>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</si>
  <si>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</si>
  <si>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</si>
  <si>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</si>
  <si>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</si>
  <si>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</si>
  <si>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</si>
  <si>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</si>
  <si>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</si>
  <si>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</si>
  <si>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</si>
  <si>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</si>
  <si>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</si>
  <si>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</si>
  <si>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</si>
  <si>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</si>
  <si>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</si>
  <si>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</si>
  <si>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</si>
  <si>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</si>
  <si>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</si>
  <si>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</si>
  <si>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</si>
  <si>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</si>
  <si>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</si>
  <si>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</si>
  <si>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</si>
  <si>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</si>
  <si>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</si>
  <si>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</si>
  <si>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</si>
  <si>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</si>
  <si>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</si>
  <si>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</si>
  <si>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</si>
  <si>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</si>
  <si>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</si>
  <si>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</si>
  <si>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</si>
  <si>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</si>
  <si>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</si>
  <si>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</si>
  <si>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</si>
  <si>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</si>
  <si>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</si>
  <si>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</si>
  <si>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</si>
  <si>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</si>
  <si>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</si>
  <si>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</si>
  <si>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</si>
  <si>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</si>
  <si>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</si>
  <si>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</si>
  <si>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</si>
  <si>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</si>
  <si>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</si>
  <si>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</si>
  <si>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</si>
  <si>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</si>
  <si>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</si>
  <si>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</si>
  <si>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</si>
  <si>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</si>
  <si>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</si>
  <si>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</si>
  <si>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</si>
  <si>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</si>
  <si>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</si>
  <si>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</si>
  <si>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</si>
  <si>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</si>
  <si>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</si>
  <si>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</si>
  <si>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</si>
  <si>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</si>
  <si>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</si>
  <si>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</si>
  <si>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</si>
  <si>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</si>
  <si>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</si>
  <si>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</si>
  <si>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</si>
  <si>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</si>
  <si>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</si>
  <si>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</si>
  <si>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</si>
  <si>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</si>
  <si>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</si>
  <si>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</si>
  <si>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</si>
  <si>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</si>
  <si>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</si>
  <si>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</si>
  <si>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</si>
  <si>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</si>
  <si>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</si>
  <si>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</si>
  <si>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</si>
  <si>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</si>
  <si>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</si>
  <si>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</si>
  <si>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</si>
  <si>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</si>
  <si>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</si>
  <si>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</si>
  <si>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</si>
  <si>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</si>
  <si>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</si>
  <si>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</si>
  <si>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</si>
  <si>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</si>
  <si>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</si>
  <si>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</si>
  <si>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</si>
  <si>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</si>
  <si>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</si>
  <si>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</si>
  <si>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</si>
  <si>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</si>
  <si>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</si>
  <si>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</si>
  <si>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</si>
  <si>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</si>
  <si>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</si>
  <si>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</si>
  <si>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</si>
  <si>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</si>
  <si>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</si>
  <si>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</si>
  <si>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</si>
  <si>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</si>
  <si>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</si>
  <si>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</si>
  <si>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</si>
  <si>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</si>
  <si>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</si>
  <si>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</si>
  <si>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</si>
  <si>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</si>
  <si>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</si>
  <si>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</si>
  <si>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</si>
  <si>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</si>
  <si>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</si>
  <si>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</si>
  <si>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</si>
  <si>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</si>
  <si>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</si>
  <si>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</si>
  <si>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</si>
  <si>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</si>
  <si>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</si>
  <si>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</si>
  <si>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</si>
  <si>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</si>
  <si>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</si>
  <si>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</si>
  <si>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</si>
  <si>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</si>
  <si>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</si>
  <si>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</si>
  <si>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</si>
  <si>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</si>
  <si>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</si>
  <si>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</si>
  <si>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</si>
  <si>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</si>
  <si>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</si>
  <si>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</si>
  <si>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</si>
  <si>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</si>
  <si>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</si>
  <si>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</si>
  <si>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</si>
  <si>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</si>
  <si>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</si>
  <si>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</si>
  <si>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</si>
  <si>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</si>
  <si>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</si>
  <si>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</si>
  <si>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</si>
  <si>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</si>
  <si>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</si>
  <si>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</si>
  <si>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</si>
  <si>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</si>
  <si>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</si>
  <si>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</si>
  <si>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</si>
  <si>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</si>
  <si>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</si>
  <si>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</si>
  <si>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</si>
  <si>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</si>
  <si>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</si>
  <si>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</si>
  <si>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</si>
  <si>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</si>
  <si>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</si>
  <si>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</si>
  <si>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</si>
  <si>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</si>
  <si>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</si>
  <si>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</si>
  <si>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</si>
  <si>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</si>
  <si>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</si>
  <si>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</si>
  <si>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</si>
  <si>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</si>
  <si>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</si>
  <si>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</si>
  <si>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</si>
  <si>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</si>
  <si>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</si>
  <si>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</si>
  <si>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</si>
  <si>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</si>
  <si>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</si>
  <si>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</si>
  <si>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</si>
  <si>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</si>
  <si>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</si>
  <si>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</si>
  <si>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</si>
  <si>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</si>
  <si>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</si>
  <si>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</si>
  <si>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</si>
  <si>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</si>
  <si>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</si>
  <si>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</si>
  <si>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</si>
  <si>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</si>
  <si>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</si>
  <si>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</si>
  <si>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</si>
  <si>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</si>
  <si>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</si>
  <si>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</si>
  <si>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</si>
  <si>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</si>
  <si>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</si>
  <si>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</si>
  <si>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</si>
  <si>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</si>
  <si>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</si>
  <si>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</si>
  <si>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</si>
  <si>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</si>
  <si>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</si>
  <si>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</si>
  <si>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</si>
  <si>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</si>
  <si>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</si>
  <si>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</si>
  <si>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</si>
  <si>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</si>
  <si>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</si>
  <si>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</si>
  <si>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</si>
  <si>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</si>
  <si>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</si>
  <si>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</si>
  <si>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</si>
  <si>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</si>
  <si>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</si>
  <si>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</si>
  <si>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</si>
  <si>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</si>
  <si>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</si>
  <si>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</si>
  <si>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</si>
  <si>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</si>
  <si>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</si>
  <si>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</si>
  <si>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</si>
  <si>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</si>
  <si>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</si>
  <si>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</si>
  <si>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</si>
  <si>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</si>
  <si>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</si>
  <si>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</si>
  <si>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</si>
  <si>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</si>
  <si>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</si>
  <si>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</si>
  <si>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</si>
  <si>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</si>
  <si>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</si>
  <si>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</si>
  <si>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</si>
  <si>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</si>
  <si>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</si>
  <si>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</si>
  <si>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</si>
  <si>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</si>
  <si>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</si>
  <si>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</si>
  <si>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</si>
  <si>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</si>
  <si>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</si>
  <si>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</si>
  <si>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</si>
  <si>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</si>
  <si>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</si>
  <si>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</si>
  <si>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</si>
  <si>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</si>
  <si>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</si>
  <si>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</si>
  <si>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</si>
  <si>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</si>
  <si>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</si>
  <si>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</si>
  <si>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</si>
  <si>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</si>
  <si>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</si>
  <si>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</si>
  <si>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</si>
  <si>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</si>
  <si>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</si>
  <si>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</si>
  <si>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</si>
  <si>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</si>
  <si>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</si>
  <si>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</si>
  <si>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</si>
  <si>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</si>
  <si>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</si>
  <si>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</si>
  <si>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</si>
  <si>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</si>
  <si>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</si>
  <si>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</si>
  <si>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</si>
  <si>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</si>
  <si>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</si>
  <si>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</si>
  <si>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</si>
  <si>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</si>
  <si>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</si>
  <si>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</si>
  <si>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</si>
  <si>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</si>
  <si>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</si>
  <si>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</si>
  <si>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</si>
  <si>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</si>
  <si>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</si>
  <si>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</si>
  <si>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</si>
  <si>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</si>
  <si>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</si>
  <si>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</si>
  <si>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</si>
  <si>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</si>
  <si>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</si>
  <si>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</si>
  <si>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</si>
  <si>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</si>
  <si>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</si>
  <si>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</si>
  <si>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</si>
  <si>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</si>
  <si>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</si>
  <si>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</si>
  <si>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</si>
  <si>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</si>
  <si>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</si>
  <si>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</si>
  <si>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</si>
  <si>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</si>
  <si>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</si>
  <si>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</si>
  <si>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</si>
  <si>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</si>
  <si>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</si>
  <si>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</si>
  <si>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</si>
  <si>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</si>
  <si>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</si>
  <si>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</si>
  <si>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</si>
  <si>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</si>
  <si>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</si>
  <si>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</si>
  <si>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</si>
  <si>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</si>
  <si>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</si>
  <si>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</si>
  <si>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</si>
  <si>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</si>
  <si>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</si>
  <si>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</si>
  <si>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</si>
  <si>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</si>
  <si>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</si>
  <si>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</si>
  <si>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</si>
  <si>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</si>
  <si>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</si>
  <si>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</si>
  <si>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</si>
  <si>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</si>
  <si>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</si>
  <si>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</si>
  <si>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</si>
  <si>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</si>
  <si>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</si>
  <si>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</si>
  <si>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</si>
  <si>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</si>
  <si>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</si>
  <si>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</si>
  <si>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</si>
  <si>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</si>
  <si>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</si>
  <si>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</si>
  <si>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</si>
  <si>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</si>
  <si>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</si>
  <si>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</si>
  <si>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</si>
  <si>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</si>
  <si>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</si>
  <si>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</si>
  <si>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</si>
  <si>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</si>
  <si>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</si>
  <si>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</si>
  <si>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</si>
  <si>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</si>
  <si>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</si>
  <si>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</si>
  <si>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</si>
  <si>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</si>
  <si>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</si>
  <si>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</si>
  <si>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</si>
  <si>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</si>
  <si>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</si>
  <si>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</si>
  <si>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</si>
  <si>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</si>
  <si>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</si>
  <si>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</si>
  <si>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</si>
  <si>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</si>
  <si>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</si>
  <si>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</si>
  <si>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</si>
  <si>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</si>
  <si>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</si>
  <si>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</si>
  <si>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</si>
  <si>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</si>
  <si>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</si>
  <si>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</si>
  <si>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</si>
  <si>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</si>
  <si>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</si>
  <si>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</si>
  <si>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</si>
  <si>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</si>
  <si>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</si>
  <si>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</si>
  <si>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</si>
  <si>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</si>
  <si>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</si>
  <si>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</si>
  <si>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</si>
  <si>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</si>
  <si>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</si>
  <si>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</si>
  <si>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</si>
  <si>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</si>
  <si>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</si>
  <si>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</si>
  <si>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</si>
  <si>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</si>
  <si>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</si>
  <si>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</si>
  <si>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</si>
  <si>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</si>
  <si>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</si>
  <si>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</si>
  <si>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</si>
  <si>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</si>
  <si>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</si>
  <si>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</si>
  <si>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</si>
  <si>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</si>
  <si>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</si>
  <si>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</si>
  <si>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</si>
  <si>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</si>
  <si>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</si>
  <si>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</si>
  <si>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</si>
  <si>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</si>
  <si>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</si>
  <si>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</si>
  <si>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</si>
  <si>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</si>
  <si>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</si>
  <si>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</si>
  <si>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</si>
  <si>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</si>
  <si>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</si>
  <si>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</si>
  <si>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</si>
  <si>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</si>
  <si>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</si>
  <si>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</si>
  <si>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</si>
  <si>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</si>
  <si>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</si>
  <si>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</si>
  <si>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</si>
  <si>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</si>
  <si>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</si>
  <si>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</si>
  <si>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</si>
  <si>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</si>
  <si>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</si>
  <si>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</si>
  <si>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</si>
  <si>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</si>
  <si>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</si>
  <si>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</si>
  <si>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</si>
  <si>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</si>
  <si>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</si>
  <si>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</si>
  <si>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</si>
  <si>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</si>
  <si>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</si>
  <si>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</si>
  <si>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</si>
  <si>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</si>
  <si>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</si>
  <si>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</si>
  <si>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</si>
  <si>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</si>
  <si>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</si>
  <si>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</si>
  <si>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</si>
  <si>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</si>
  <si>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</si>
  <si>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</si>
  <si>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</si>
  <si>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</si>
  <si>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</si>
  <si>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</si>
  <si>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</si>
  <si>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</si>
  <si>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</si>
  <si>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</si>
  <si>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</si>
  <si>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</si>
  <si>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</si>
  <si>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</si>
  <si>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</si>
  <si>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</si>
  <si>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</si>
  <si>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</si>
  <si>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</si>
  <si>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</si>
  <si>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</si>
  <si>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</si>
  <si>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</si>
  <si>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</si>
  <si>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</si>
  <si>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</si>
  <si>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</si>
  <si>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</si>
  <si>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</si>
  <si>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</si>
  <si>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</si>
  <si>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</si>
  <si>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</si>
  <si>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</si>
  <si>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</si>
  <si>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</si>
  <si>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</si>
  <si>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</si>
  <si>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</si>
  <si>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</si>
  <si>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</si>
  <si>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</si>
  <si>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</si>
  <si>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</si>
  <si>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</si>
  <si>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</si>
  <si>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</si>
  <si>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</si>
  <si>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</si>
  <si>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</si>
  <si>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</si>
  <si>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</si>
  <si>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</si>
  <si>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</si>
  <si>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</si>
  <si>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</si>
  <si>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</si>
  <si>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</si>
  <si>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</si>
  <si>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</si>
  <si>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</si>
  <si>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</si>
  <si>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</si>
  <si>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</si>
  <si>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</si>
  <si>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</si>
  <si>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</si>
  <si>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</si>
  <si>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</si>
  <si>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</si>
  <si>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</si>
  <si>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</si>
  <si>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</si>
  <si>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</si>
  <si>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</si>
  <si>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</si>
  <si>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</si>
  <si>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</si>
  <si>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</si>
  <si>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</si>
  <si>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</si>
  <si>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</si>
  <si>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</si>
  <si>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</si>
  <si>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</si>
  <si>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</si>
  <si>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</si>
  <si>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</si>
  <si>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</si>
  <si>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</si>
  <si>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</si>
  <si>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</si>
  <si>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</si>
  <si>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</si>
  <si>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</si>
  <si>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</si>
  <si>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</si>
  <si>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</si>
  <si>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</si>
  <si>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</si>
  <si>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</si>
  <si>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</si>
  <si>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</si>
  <si>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</si>
  <si>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</si>
  <si>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</si>
  <si>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</si>
  <si>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</si>
  <si>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</si>
  <si>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</si>
  <si>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</si>
  <si>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</si>
  <si>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</si>
  <si>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</si>
  <si>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</si>
  <si>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</si>
  <si>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</si>
  <si>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</si>
  <si>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</si>
  <si>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</si>
  <si>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</si>
  <si>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</si>
  <si>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</si>
  <si>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</si>
  <si>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</si>
  <si>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</si>
  <si>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</si>
  <si>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</si>
  <si>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</si>
  <si>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</si>
  <si>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</si>
  <si>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</si>
  <si>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</si>
  <si>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</si>
  <si>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</si>
  <si>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</si>
  <si>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</si>
  <si>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</si>
  <si>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</si>
  <si>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</si>
  <si>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</si>
  <si>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</si>
  <si>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</si>
  <si>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</si>
  <si>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</si>
  <si>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</si>
  <si>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</si>
  <si>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</si>
  <si>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</si>
  <si>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</si>
  <si>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</si>
  <si>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</si>
  <si>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</si>
  <si>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</si>
  <si>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</si>
  <si>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</si>
  <si>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</si>
  <si>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</si>
  <si>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</si>
  <si>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</si>
  <si>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</si>
  <si>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</si>
  <si>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</si>
  <si>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</si>
  <si>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</si>
  <si>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</si>
  <si>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</si>
  <si>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</si>
  <si>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</si>
  <si>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</si>
  <si>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</si>
  <si>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</si>
  <si>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</si>
  <si>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</si>
  <si>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</si>
  <si>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</si>
  <si>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</si>
  <si>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</si>
  <si>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</si>
  <si>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</si>
  <si>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</si>
  <si>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</si>
  <si>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</si>
  <si>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</si>
  <si>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</si>
  <si>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</si>
  <si>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</si>
  <si>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</si>
  <si>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</si>
  <si>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</si>
  <si>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</si>
  <si>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</si>
  <si>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</si>
  <si>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</si>
  <si>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</si>
  <si>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</si>
  <si>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</si>
  <si>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</si>
  <si>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</si>
  <si>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</si>
  <si>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</si>
  <si>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</si>
  <si>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</si>
  <si>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</si>
  <si>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</si>
  <si>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</si>
  <si>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</si>
  <si>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</si>
  <si>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</si>
  <si>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</si>
  <si>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</si>
  <si>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</si>
  <si>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</si>
  <si>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</si>
  <si>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</si>
  <si>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</si>
  <si>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</si>
  <si>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</si>
  <si>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</si>
  <si>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</si>
  <si>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</si>
  <si>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</si>
  <si>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</si>
  <si>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</si>
  <si>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</si>
  <si>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</si>
  <si>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</si>
  <si>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</si>
  <si>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</si>
  <si>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</si>
  <si>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</si>
  <si>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</si>
  <si>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</si>
  <si>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</si>
  <si>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</si>
  <si>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</si>
  <si>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</si>
  <si>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</si>
  <si>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</si>
  <si>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</si>
  <si>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</si>
  <si>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</si>
  <si>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</si>
  <si>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</si>
  <si>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</si>
  <si>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</si>
  <si>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</si>
  <si>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</si>
  <si>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</si>
  <si>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</si>
  <si>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</si>
  <si>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</si>
  <si>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</si>
  <si>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</si>
  <si>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</si>
  <si>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</si>
  <si>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</si>
  <si>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</si>
  <si>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</si>
  <si>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</si>
  <si>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</si>
  <si>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</si>
  <si>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</si>
  <si>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</si>
  <si>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</si>
  <si>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</si>
  <si>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</si>
  <si>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</si>
  <si>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</si>
  <si>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</si>
  <si>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</si>
  <si>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</si>
  <si>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</si>
  <si>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</si>
  <si>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</si>
  <si>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</si>
  <si>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</si>
  <si>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</si>
  <si>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</si>
  <si>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</si>
  <si>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</si>
  <si>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</si>
  <si>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</si>
  <si>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</si>
  <si>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</si>
  <si>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</si>
  <si>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</si>
  <si>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</si>
  <si>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</si>
  <si>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</si>
  <si>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</si>
  <si>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</si>
  <si>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</si>
  <si>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</si>
  <si>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</si>
  <si>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</si>
  <si>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</si>
  <si>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</si>
  <si>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</si>
  <si>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</si>
  <si>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</si>
  <si>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</si>
  <si>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</si>
  <si>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</si>
  <si>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</si>
  <si>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</si>
  <si>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</si>
  <si>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</si>
  <si>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</si>
  <si>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</si>
  <si>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</si>
  <si>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</si>
  <si>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</si>
  <si>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</si>
  <si>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</si>
  <si>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</si>
  <si>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</si>
  <si>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</si>
  <si>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</si>
  <si>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</si>
  <si>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</si>
  <si>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</si>
  <si>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</si>
  <si>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</si>
  <si>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</si>
  <si>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</si>
  <si>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</si>
  <si>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</si>
  <si>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</si>
  <si>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</si>
  <si>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</si>
  <si>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</si>
  <si>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</si>
  <si>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</si>
  <si>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</si>
  <si>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</si>
  <si>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</si>
  <si>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</si>
  <si>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</si>
  <si>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</si>
  <si>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</si>
  <si>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</si>
  <si>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</si>
  <si>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</si>
  <si>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</si>
  <si>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</si>
  <si>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</si>
  <si>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</si>
  <si>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</si>
  <si>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</si>
  <si>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</si>
  <si>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</si>
  <si>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</si>
  <si>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</si>
  <si>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</si>
  <si>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</si>
  <si>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</si>
  <si>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</si>
  <si>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</si>
  <si>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</si>
  <si>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</si>
  <si>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</si>
  <si>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</si>
  <si>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</si>
  <si>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</si>
  <si>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</si>
  <si>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</si>
  <si>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</si>
  <si>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</si>
  <si>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</si>
  <si>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</si>
  <si>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</si>
  <si>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</si>
  <si>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</si>
  <si>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</si>
  <si>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</si>
  <si>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</si>
  <si>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</si>
  <si>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</si>
  <si>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</si>
  <si>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</si>
  <si>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</si>
  <si>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</si>
  <si>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</si>
  <si>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</si>
  <si>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</si>
  <si>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</si>
  <si>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</si>
  <si>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</si>
  <si>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</si>
  <si>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</si>
  <si>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</si>
  <si>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</si>
  <si>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</si>
  <si>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</si>
  <si>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</si>
  <si>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</si>
  <si>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</si>
  <si>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</si>
  <si>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</si>
  <si>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</si>
  <si>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</si>
  <si>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</si>
  <si>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</si>
  <si>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</si>
  <si>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</si>
  <si>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</si>
  <si>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</si>
  <si>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</si>
  <si>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</si>
  <si>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</si>
  <si>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</si>
  <si>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</si>
  <si>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</si>
  <si>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</si>
  <si>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</si>
  <si>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</si>
  <si>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</si>
  <si>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</si>
  <si>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</si>
  <si>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</si>
  <si>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</si>
  <si>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</si>
  <si>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</si>
  <si>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</si>
  <si>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</si>
  <si>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</si>
  <si>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</si>
  <si>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</si>
  <si>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</si>
  <si>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</si>
  <si>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</si>
  <si>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</si>
  <si>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</si>
  <si>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</si>
  <si>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</si>
  <si>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</si>
  <si>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</si>
  <si>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</si>
  <si>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</si>
  <si>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</si>
  <si>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</si>
  <si>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</si>
  <si>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</si>
  <si>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</si>
  <si>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</si>
  <si>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</si>
  <si>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</si>
  <si>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</si>
  <si>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</si>
  <si>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</si>
  <si>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</si>
  <si>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</si>
  <si>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</si>
  <si>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</si>
  <si>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</si>
  <si>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</si>
  <si>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</si>
  <si>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</si>
  <si>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</si>
  <si>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</si>
  <si>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</si>
  <si>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</si>
  <si>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</si>
  <si>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</si>
  <si>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</si>
  <si>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</si>
  <si>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</si>
  <si>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</si>
  <si>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</si>
  <si>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</si>
  <si>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</si>
  <si>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</si>
  <si>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</si>
  <si>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</si>
  <si>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</si>
  <si>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</si>
  <si>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</si>
  <si>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</si>
  <si>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</si>
  <si>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</si>
  <si>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</si>
  <si>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</si>
  <si>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</si>
  <si>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</si>
  <si>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</si>
  <si>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</si>
  <si>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</si>
  <si>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</si>
  <si>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</si>
  <si>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</si>
  <si>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</si>
  <si>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</si>
  <si>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</si>
  <si>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</si>
  <si>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</si>
  <si>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</si>
  <si>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</si>
  <si>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</si>
  <si>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</si>
  <si>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</si>
  <si>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</si>
  <si>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</si>
  <si>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</si>
  <si>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</si>
  <si>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</si>
  <si>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</si>
  <si>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</si>
  <si>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</si>
  <si>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</si>
  <si>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</si>
  <si>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</si>
  <si>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</si>
  <si>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</si>
  <si>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</si>
  <si>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</si>
  <si>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</si>
  <si>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</si>
  <si>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</si>
  <si>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</si>
  <si>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</si>
  <si>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</si>
  <si>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</si>
  <si>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</si>
  <si>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</si>
  <si>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</si>
  <si>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</si>
  <si>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</si>
  <si>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</si>
  <si>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</si>
  <si>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</si>
  <si>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</si>
  <si>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</si>
  <si>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</si>
  <si>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</si>
  <si>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</si>
  <si>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</si>
  <si>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</si>
  <si>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</si>
  <si>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</si>
  <si>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</si>
  <si>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</si>
  <si>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</si>
  <si>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</si>
  <si>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</si>
  <si>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</si>
  <si>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</si>
  <si>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</si>
  <si>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</si>
  <si>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</si>
  <si>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</si>
  <si>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</si>
  <si>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</si>
  <si>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</si>
  <si>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</si>
  <si>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</si>
  <si>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</si>
  <si>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</si>
  <si>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</si>
  <si>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</si>
  <si>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</si>
  <si>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</si>
  <si>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</si>
  <si>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</si>
  <si>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</si>
  <si>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</si>
  <si>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</si>
  <si>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</si>
  <si>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</si>
  <si>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</si>
  <si>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</si>
  <si>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</si>
  <si>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</si>
  <si>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</si>
  <si>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</si>
  <si>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</si>
  <si>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</si>
  <si>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</si>
  <si>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</si>
  <si>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</si>
  <si>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</si>
  <si>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</si>
  <si>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</si>
  <si>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</si>
  <si>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</si>
  <si>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</si>
  <si>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</si>
  <si>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</si>
  <si>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</si>
  <si>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</si>
  <si>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</si>
  <si>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</si>
  <si>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</si>
  <si>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</si>
  <si>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</si>
  <si>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</si>
  <si>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</si>
  <si>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</si>
  <si>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</si>
  <si>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</si>
  <si>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</si>
  <si>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</si>
  <si>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</si>
  <si>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</si>
  <si>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</si>
  <si>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</si>
  <si>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</si>
  <si>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</si>
  <si>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</si>
  <si>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</si>
  <si>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</si>
  <si>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</si>
  <si>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</si>
  <si>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</si>
  <si>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</si>
  <si>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</si>
  <si>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</si>
  <si>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</si>
  <si>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</si>
  <si>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</si>
  <si>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</si>
  <si>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</si>
  <si>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</si>
  <si>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</si>
  <si>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</si>
  <si>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</si>
  <si>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</si>
  <si>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</si>
  <si>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</si>
  <si>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</si>
  <si>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</si>
  <si>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</si>
  <si>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</si>
  <si>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</si>
  <si>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</si>
  <si>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</si>
  <si>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</si>
  <si>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</si>
  <si>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</si>
  <si>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</si>
  <si>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</si>
  <si>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</si>
  <si>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</si>
  <si>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</si>
  <si>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</si>
  <si>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</si>
  <si>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</si>
  <si>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</si>
  <si>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</si>
  <si>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</si>
  <si>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</si>
  <si>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</si>
  <si>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</si>
  <si>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</si>
  <si>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</si>
  <si>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</si>
  <si>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</si>
  <si>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</si>
  <si>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</si>
  <si>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</si>
  <si>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</si>
  <si>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</si>
  <si>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</si>
  <si>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</si>
  <si>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</si>
  <si>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</si>
  <si>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</si>
  <si>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</si>
  <si>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</si>
  <si>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</si>
  <si>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</si>
  <si>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</si>
  <si>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</si>
  <si>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</si>
  <si>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</si>
  <si>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</si>
  <si>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</si>
  <si>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</si>
  <si>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</si>
  <si>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</si>
  <si>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</si>
  <si>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</si>
  <si>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</si>
  <si>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</si>
  <si>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</si>
  <si>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</si>
  <si>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</si>
  <si>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</si>
  <si>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</si>
  <si>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</si>
  <si>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</si>
  <si>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</si>
  <si>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</si>
  <si>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</si>
  <si>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</si>
  <si>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</si>
  <si>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</si>
  <si>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</si>
  <si>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</si>
  <si>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</si>
  <si>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</si>
  <si>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</si>
  <si>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</si>
  <si>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</si>
  <si>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</si>
  <si>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</si>
  <si>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</si>
  <si>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</si>
  <si>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</si>
  <si>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</si>
  <si>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</si>
  <si>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</si>
  <si>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</si>
  <si>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</si>
  <si>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</si>
  <si>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</si>
  <si>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</si>
  <si>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</si>
  <si>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</si>
  <si>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</si>
  <si>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</si>
  <si>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</si>
  <si>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</si>
  <si>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</si>
  <si>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</si>
  <si>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</si>
  <si>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</si>
  <si>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</si>
  <si>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</si>
  <si>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</si>
  <si>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</si>
  <si>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</si>
  <si>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</si>
  <si>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</si>
  <si>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</si>
  <si>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</si>
  <si>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</si>
  <si>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</si>
  <si>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</si>
  <si>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</si>
  <si>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</si>
  <si>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</si>
  <si>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</si>
  <si>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</si>
  <si>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</si>
  <si>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</si>
  <si>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</si>
  <si>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</si>
  <si>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</si>
  <si>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</si>
  <si>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</si>
  <si>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</si>
  <si>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</si>
  <si>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</si>
  <si>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</si>
  <si>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</si>
  <si>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</si>
  <si>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</si>
  <si>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</si>
  <si>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</si>
  <si>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</si>
  <si>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</si>
  <si>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</si>
  <si>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</si>
  <si>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</si>
  <si>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</si>
  <si>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</si>
  <si>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</si>
  <si>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</si>
  <si>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</si>
  <si>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</si>
  <si>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</si>
  <si>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</si>
  <si>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</si>
  <si>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</si>
  <si>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</si>
  <si>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</si>
  <si>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</si>
  <si>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</si>
  <si>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</si>
  <si>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</si>
  <si>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</si>
  <si>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</si>
  <si>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</si>
  <si>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</si>
  <si>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</si>
  <si>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</si>
  <si>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</si>
  <si>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</si>
  <si>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</si>
  <si>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</si>
  <si>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</si>
  <si>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</si>
  <si>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</si>
  <si>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</si>
  <si>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</si>
  <si>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</si>
  <si>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</si>
  <si>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</si>
  <si>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</si>
  <si>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</si>
  <si>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</si>
  <si>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</si>
  <si>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</si>
  <si>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</si>
  <si>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</si>
  <si>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</si>
  <si>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</si>
  <si>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</si>
  <si>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</si>
  <si>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</si>
  <si>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</si>
  <si>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</si>
  <si>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</si>
  <si>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</si>
  <si>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</si>
  <si>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</si>
  <si>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</si>
  <si>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</si>
  <si>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</si>
  <si>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</si>
  <si>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</si>
  <si>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</si>
  <si>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</si>
  <si>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</si>
  <si>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</si>
  <si>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</si>
  <si>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</si>
  <si>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</si>
  <si>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</si>
  <si>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</si>
  <si>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</si>
  <si>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</si>
  <si>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</si>
  <si>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</si>
  <si>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</si>
  <si>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</si>
  <si>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</si>
  <si>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</si>
  <si>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</si>
  <si>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</si>
  <si>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</si>
  <si>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</si>
  <si>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</si>
  <si>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</si>
  <si>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</si>
  <si>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</si>
  <si>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</si>
  <si>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</si>
  <si>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</si>
  <si>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</si>
  <si>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</si>
  <si>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</si>
  <si>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</si>
  <si>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</si>
  <si>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</si>
  <si>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</si>
  <si>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</si>
  <si>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</si>
  <si>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</si>
  <si>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</si>
  <si>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</si>
  <si>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</si>
  <si>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</si>
  <si>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</si>
  <si>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</si>
  <si>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</si>
  <si>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</si>
  <si>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</si>
  <si>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</si>
  <si>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</si>
  <si>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</si>
  <si>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</si>
  <si>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</si>
  <si>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</si>
  <si>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</si>
  <si>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</si>
  <si>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</si>
  <si>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</si>
  <si>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</si>
  <si>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</si>
  <si>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</si>
  <si>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</si>
  <si>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</si>
  <si>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</si>
  <si>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PCM-20251029-00001837</t>
  </si>
  <si>
    <t>EM team need 6 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</si>
  <si>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</si>
  <si>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</si>
  <si>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</si>
  <si>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</si>
  <si>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</si>
  <si>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</si>
  <si>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</si>
  <si>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</si>
  <si>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</si>
  <si>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</si>
  <si>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</si>
  <si>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</si>
  <si>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</si>
  <si>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</si>
  <si>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</si>
  <si>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</si>
  <si>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</si>
  <si>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</si>
  <si>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</si>
  <si>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</si>
  <si>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</si>
  <si>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</si>
  <si>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</si>
  <si>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</si>
  <si>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</si>
  <si>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</si>
  <si>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</si>
  <si>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</si>
  <si>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</si>
  <si>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</si>
  <si>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</si>
  <si>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</si>
  <si>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</si>
  <si>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</si>
  <si>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</si>
  <si>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</si>
  <si>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</si>
  <si>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</si>
  <si>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</si>
  <si>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</si>
  <si>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</si>
  <si>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</si>
  <si>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</si>
  <si>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</si>
  <si>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</si>
  <si>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</si>
  <si>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</si>
  <si>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</si>
  <si>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</si>
  <si>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</si>
  <si>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</si>
  <si>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</si>
  <si>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</si>
  <si>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</si>
  <si>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</si>
  <si>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</si>
  <si>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</si>
  <si>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</si>
  <si>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</si>
  <si>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</si>
  <si>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</si>
  <si>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</si>
  <si>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</si>
  <si>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</si>
  <si>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</si>
  <si>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</si>
  <si>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</si>
  <si>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</si>
  <si>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</si>
  <si>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</si>
  <si>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</si>
  <si>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</si>
  <si>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</si>
  <si>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</si>
  <si>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</si>
  <si>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</si>
  <si>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</si>
  <si>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</si>
  <si>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</si>
  <si>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</si>
  <si>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</si>
  <si>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</si>
  <si>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</si>
  <si>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</si>
  <si>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PCM-20251029-00001693</t>
  </si>
  <si>
    <t xml:space="preserve">team need 30 mins </t>
  </si>
  <si>
    <t>PCM-20251029-00001734</t>
  </si>
  <si>
    <t xml:space="preserve">team need 50 mins </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</si>
  <si>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</si>
  <si>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</si>
  <si>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</si>
  <si>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</si>
  <si>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</si>
  <si>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</si>
  <si>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</si>
  <si>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</si>
  <si>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PCM-20251029-00001759</t>
  </si>
  <si>
    <t>Emergency</t>
  </si>
  <si>
    <t xml:space="preserve">team on the way need 80 minutes </t>
  </si>
  <si>
    <t>NO PCM</t>
  </si>
  <si>
    <t xml:space="preserve">team on the way need 110 minutes </t>
  </si>
  <si>
    <t>team on the way need 100 minutes</t>
  </si>
  <si>
    <t>team will check after TLT0366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</si>
</sst>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2" totalsRowShown="0" headerRowDxfId="64" dataDxfId="63" headerRowBorderDxfId="61" tableBorderDxfId="62">
  <autoFilter ref="A1:L110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7" totalsRowShown="0" headerRowDxfId="48" dataDxfId="47" headerRowBorderDxfId="45" tableBorderDxfId="46" totalsRowBorderDxfId="44">
  <autoFilter ref="A1:L16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1" totalsRowShown="0" headerRowDxfId="31" dataDxfId="30" headerRowBorderDxfId="28" tableBorderDxfId="29">
  <autoFilter ref="A1:L43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4" totalsRowShown="0" headerRowDxfId="15" dataDxfId="14" headerRowBorderDxfId="12" tableBorderDxfId="13">
  <autoFilter ref="A1:L7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tabSelected="1" workbookViewId="0">
      <selection activeCell="K21" sqref="K21"/>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296.671960300926</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5.3025000001071021E-2</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11977</v>
      </c>
      <c r="E4" s="135" t="s">
        <v>39021</v>
      </c>
      <c r="F4" s="136">
        <v>45959.613379629627</v>
      </c>
      <c r="G4" s="137">
        <f ca="1">IFERROR(NOW()-F4,"")</f>
        <v>7.006481486314442E-3</v>
      </c>
      <c r="H4" s="136">
        <v>45959.613379629627</v>
      </c>
      <c r="I4" s="134" t="str">
        <f>IFERROR(VLOOKUP(D4,DB!A:F,6,0),"")</f>
        <v>SCECO</v>
      </c>
      <c r="J4" s="134" t="str">
        <f>IFERROR(VLOOKUP(D4,DB!A:G,7,0),"")</f>
        <v>Dead</v>
      </c>
      <c r="K4" s="138" t="s">
        <v>39026</v>
      </c>
      <c r="L4" s="139" t="str">
        <f>IFERROR(VLOOKUP(D4,DB!A:I,9,0),"")</f>
        <v>Latis</v>
      </c>
    </row>
    <row r="5" spans="1:15" ht="15" customHeight="1">
      <c r="A5" s="133"/>
      <c r="B5" s="134" t="str">
        <f>IFERROR(VLOOKUP(D5,DB!A:K,11,0),"")</f>
        <v/>
      </c>
      <c r="C5" s="134"/>
      <c r="D5" s="134"/>
      <c r="E5" s="135"/>
      <c r="F5" s="136"/>
      <c r="G5" s="137">
        <f ca="1">IFERROR(NOW()-F5,"")</f>
        <v>45959.620386111113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45959.620386111113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45959.620386111113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45959.620386111113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45959.620386111113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45959.620386111113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45959.620386111113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45959.620386111113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45959.620386111113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45959.620386111113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45959.620386111113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45959.620386111113</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45959.620386111113</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45959.620386111113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45959.620386111113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45959.620386111113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45959.620386111113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45959.620386111113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45959.620386111113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45959.620386111113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45959.620386111113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45959.620386111113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45959.620386111113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45959.620386111113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45959.620386111113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45959.620386111113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45959.620386111113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45959.620386111113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45959.620386111113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45959.620386111113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45959.620386111113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45959.620386111113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45959.620386111113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45959.620386111113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45959.620386111113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45959.620386111113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45959.620386111113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45959.620386111113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45959.620386111113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45959.620386111113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45959.620386111113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45959.620386111113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45959.620386111113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45959.620386111113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45959.620386111113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45959.620386111113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45959.620386111113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45959.620386111113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45959.620386111113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45959.620386111113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45959.620386111113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45959.620386111113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45959.620386111113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45959.620386111113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45959.620386111113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45959.620386111113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45959.620386111113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45959.620386111113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45959.620386111113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45959.620386111113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45959.620386111113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45959.620386111113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45959.620386111113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45959.620386111113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45959.620386111113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45959.620386111113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45959.620386111113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45959.620386111113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45959.620386111113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45959.620386111113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45959.620386111113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45959.620386111113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45959.620386111113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45959.620386111113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45959.620386111113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45959.620386111113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45959.620386111113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45959.620386111113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45959.620386111113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45959.620386111113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45959.620386111113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45959.620386111113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45959.620386111113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45959.620386111113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45959.620386111113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45959.620386111113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45959.620386111113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45959.620386111113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45959.620386111113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45959.620386111113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45959.620386111113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45959.620386111113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45959.620386111113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45959.620386111113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45959.620386111113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45959.620386111113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45959.620386111113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45959.620386111113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45959.620386111113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45959.620386111113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45959.620386111113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45959.620386111113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45959.620386111113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45959.620386111113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45959.620386111113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45959.620386111113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45959.620386111113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45959.620386111113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45959.620386111113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45959.620386111113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45959.620386111113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45959.620386111113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45959.620386111113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45959.620386111113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45959.620386111113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45959.620386111113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45959.620386111113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45959.620386111113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45959.620386111113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45959.620386111113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45959.620386111113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45959.620386111113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45959.620386111113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45959.620386111113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45959.620386111113</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45959.620386111113</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45959.620386111113</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45959.620386111113</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45959.620386111113</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45959.620386111113</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45959.620386111113</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45959.620386111113</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45959.620386111113</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45959.620386111113</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45959.620386111113</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45959.620386111113</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45959.620386111113</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45959.620386111113</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45959.620386111113</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45959.620386111113</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45959.620386111113</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45959.620386111113</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45959.620386111113</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45959.620386111113</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45959.620386111113</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92D888E2-E15E-42C9-A02A-1F927E9EE87B}"/>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134.62054826389067</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0.87830277778266463</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45959.620386111113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45959.620386111113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45959.620386111113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45959.620386111113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45959.620386111113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45959.620386111113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45959.620386111113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45959.620386111113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45959.620386111113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45959.620386111113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45959.620386111113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45959.620386111113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45959.620386111113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45959.620386111113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45959.620386111113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45959.620386111113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45959.620386111113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45959.620386111113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45959.620386111113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45959.620386111113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45959.620386111113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45959.620386111113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45959.620386111113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45959.620386111113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45959.620386111113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45959.620386111113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45959.620386111113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45959.620386111113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45959.620386111113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45959.620386111113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45959.620386111113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45959.620386111113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45959.620386111113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45959.620386111113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45959.620386111113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45959.620386111113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45959.620386111113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45959.620386111113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45959.620386111113</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45959.620386111113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45959.620386111113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45959.620386111113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45959.620386111113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45959.620386111113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45959.620386111113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45959.620386111113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45959.620386111113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45959.620386111113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45959.620386111113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45959.620386111113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45959.620386111113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45959.620386111113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45959.620386111113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45959.620386111113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45959.620386111113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45959.620386111113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45959.620386111113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45959.620386111113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45959.620386111113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45959.620386111113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45959.620386111113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45959.620386111113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45959.620386111113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45959.620386111113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45959.620386111113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45959.620386111113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45959.620386111113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45959.620386111113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45959.620386111113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45959.620386111113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45959.620386111113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45959.620386111113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45959.620386111113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45959.620386111113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45959.620386111113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45959.620386111113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45959.620386111113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45959.620386111113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45959.620386111113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45959.620386111113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45959.620386111113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45959.620386111113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45959.620386111113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45959.620386111113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45959.620386111113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45959.620386111113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45959.620386111113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45959.620386111113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45959.620386111113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45959.620386111113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45959.620386111113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45959.620386111113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45959.620386111113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45959.620386111113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45959.620386111113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45959.620386111113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45959.620386111113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45959.620386111113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45959.620386111113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45959.620386111113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45959.620386111113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45959.620386111113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45959.620386111113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45959.620386111113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45959.620386111113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45959.620386111113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45959.620386111113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45959.620386111113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45959.620386111113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45959.620386111113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45959.620386111113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45959.620386111113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45959.620386111113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45959.620386111113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45959.620386111113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45959.620386111113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45959.620386111113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45959.620386111113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45959.620386111113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45959.620386111113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45959.620386111113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45959.620386111113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45959.620386111113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45959.620386111113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45959.620386111113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45959.620386111113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45959.620386111113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45959.620386111113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45959.620386111113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45959.620386111113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45959.620386111113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45959.620386111113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45959.620386111113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45959.620386111113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45959.620386111113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45959.620386111113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45959.620386111113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45959.620386111113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45959.620386111113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45959.620386111113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45959.620386111113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45959.620386111113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45959.620386111113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45959.620386111113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45959.620386111113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45959.620386111113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45959.620386111113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45959.620386111113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45959.620386111113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45959.620386111113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45959.620386111113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45959.620386111113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45959.620386111113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45959.620386111113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45959.620386111113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45959.620386111113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45959.620386111113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45959.620386111113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45959.620386111113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45959.620386111113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45959.620386111113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45959.620386111113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45959.620386111113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45959.620386111113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45959.620386111113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45959.620386111113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45959.620386111113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45959.620386111113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45959.620386111113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45959.620386111113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45959.620386111113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45959.620386111113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45959.620386111113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45959.620386111113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45959.620386111113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45959.620386111113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45959.620386111113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45959.620386111113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45959.620386111113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45959.620386111113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45959.620386111113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45959.620386111113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45959.620386111113</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39111</v>
      </c>
      <c r="B2" s="63" t="str">
        <f>IFERROR(VLOOKUP(D2,DB!A:K,11,0),"")</f>
        <v>R3</v>
      </c>
      <c r="C2" s="18">
        <v>2</v>
      </c>
      <c r="D2" s="18" t="s">
        <v>25656</v>
      </c>
      <c r="E2" s="18" t="s">
        <v>39021</v>
      </c>
      <c r="F2" s="20">
        <v>45959.574942129628</v>
      </c>
      <c r="G2" s="21">
        <f ca="1">IFERROR(NOW()-F2,"-")</f>
        <v>4.5443981485732365E-2</v>
      </c>
      <c r="H2" s="22">
        <v>45959.572164351855</v>
      </c>
      <c r="I2" s="19" t="str">
        <f>IFERROR(VLOOKUP(D2,DB!A:F,6,0),"")</f>
        <v>SCECO</v>
      </c>
      <c r="J2" s="18" t="str">
        <f>IFERROR(VLOOKUP(D2,DB!A:G,7,0),"")</f>
        <v>Dead</v>
      </c>
      <c r="K2" s="46" t="s">
        <v>39112</v>
      </c>
      <c r="L2" s="23" t="str">
        <f>IFERROR(VLOOKUP(D2,DB!A:I,9,0),"")</f>
        <v>Latis</v>
      </c>
    </row>
    <row r="3" spans="1:13" ht="15" customHeight="1">
      <c r="A3" s="19" t="s">
        <v>39113</v>
      </c>
      <c r="B3" s="63" t="str">
        <f>IFERROR(VLOOKUP(D3,DB!A:K,11,0),"")</f>
        <v>R3</v>
      </c>
      <c r="C3" s="18">
        <v>1</v>
      </c>
      <c r="D3" s="18" t="s">
        <v>24181</v>
      </c>
      <c r="E3" s="18" t="s">
        <v>39021</v>
      </c>
      <c r="F3" s="20">
        <v>45959.588194444441</v>
      </c>
      <c r="G3" s="21">
        <f ca="1">IFERROR(NOW()-F3,"-")</f>
        <v>3.2191666672588326E-2</v>
      </c>
      <c r="H3" s="22">
        <v>45959.581747685188</v>
      </c>
      <c r="I3" s="19" t="str">
        <f>IFERROR(VLOOKUP(D3,DB!A:F,6,0),"")</f>
        <v>SCECO</v>
      </c>
      <c r="J3" s="18" t="str">
        <f>IFERROR(VLOOKUP(D3,DB!A:G,7,0),"")</f>
        <v>Dead+Dead</v>
      </c>
      <c r="K3" s="46" t="s">
        <v>39114</v>
      </c>
      <c r="L3" s="23" t="str">
        <f>IFERROR(VLOOKUP(D3,DB!A:I,9,0),"")</f>
        <v>Latis</v>
      </c>
    </row>
    <row r="4" spans="1:13" ht="15" customHeight="1">
      <c r="A4" s="19"/>
      <c r="B4" s="63" t="str">
        <f>IFERROR(VLOOKUP(D4,DB!A:K,11,0),"")</f>
        <v/>
      </c>
      <c r="C4" s="18"/>
      <c r="D4" s="63"/>
      <c r="E4" s="18"/>
      <c r="F4" s="20"/>
      <c r="G4" s="21">
        <f ca="1">IFERROR(NOW()-F4,"-")</f>
        <v>45959.620386111113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ref="G2:G63" ca="1" si="0">IFERROR(NOW()-F5,"-")</f>
        <v>45959.620386226852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45959.620386226852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45959.620386226852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45959.620386226852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45959.620386226852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45959.620386226852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45959.620386226852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45959.620386226852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45959.620386226852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45959.620386226852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45959.620386226852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45959.620386226852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45959.620386226852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45959.620386226852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45959.620386226852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45959.620386226852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45959.620386226852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45959.620386226852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45959.620386226852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45959.620386226852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45959.620386226852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45959.620386226852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45959.620386226852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45959.620386226852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45959.620386226852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45959.620386226852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45959.620386226852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45959.620386226852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45959.620386226852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45959.620386226852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45959.620386226852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45959.620386226852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45959.620386226852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45959.620386226852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45959.620386226852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45959.620386226852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45959.620386226852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45959.620386226852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45959.620386226852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45959.620386226852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45959.620386226852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45959.620386226852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45959.620386226852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45959.620386226852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45959.620386226852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45959.620386226852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45959.620386226852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45959.620386226852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45959.620386226852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45959.620386226852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45959.620386226852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45959.620386226852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45959.620386226852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45959.620386226852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45959.620386226852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45959.620386226852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45959.620386226852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45959.620386226852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45959.620386226852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ref="G64:G127" ca="1" si="1">IFERROR(NOW()-F64,"-")</f>
        <v>45959.620386226852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45959.620386226852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45959.620386226852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45959.620386226852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45959.620386226852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45959.620386226852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45959.620386226852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45959.620386226852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45959.620386226852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45959.620386226852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45959.620386226852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45959.620386226852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45959.620386226852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45959.620386226852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45959.620386226852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45959.620386226852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45959.620386226852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45959.620386226852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45959.620386226852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45959.620386226852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45959.620386226852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45959.620386226852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45959.620386226852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45959.620386226852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45959.620386226852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45959.620386226852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45959.620386226852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45959.620386226852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45959.620386226852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45959.620386226852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45959.620386226852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45959.620386226852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45959.620386226852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45959.620386226852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45959.620386226852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45959.620386226852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45959.620386226852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45959.620386226852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45959.620386226852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45959.620386226852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45959.620386226852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45959.620386226852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45959.620386226852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45959.620386226852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45959.620386226852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45959.620386226852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45959.620386226852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45959.620386226852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45959.620386226852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45959.620386226852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45959.620386226852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45959.620386226852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45959.620386226852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45959.620386226852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45959.620386226852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45959.620386226852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45959.620386226852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45959.620386226852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45959.620386226852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45959.620386226852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45959.620386226852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45959.620386226852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45959.620386226852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45959.620386226852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ref="G128:G191" ca="1" si="2">IFERROR(NOW()-F128,"-")</f>
        <v>45959.620386226852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45959.620386226852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45959.620386226852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45959.620386226852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45959.620386226852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45959.620386226852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45959.620386226852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45959.620386226852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45959.620386226852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45959.620386226852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45959.620386226852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45959.620386226852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45959.620386226852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45959.620386226852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45959.620386226852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45959.620386226852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45959.620386226852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45959.620386226852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45959.620386226852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45959.620386226852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45959.620386226852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45959.620386226852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45959.620386226852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45959.620386226852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45959.620386226852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45959.620386226852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45959.620386226852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45959.620386226852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45959.620386226852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45959.620386226852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45959.620386226852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45959.620386226852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45959.620386226852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45959.620386226852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45959.620386226852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45959.620386226852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45959.620386226852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45959.620386226852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45959.620386226852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45959.620386226852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45959.620386226852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45959.620386226852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45959.620386226852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45959.620386226852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45959.620386226852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45959.620386226852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45959.620386226852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45959.620386226852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45959.620386226852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45959.620386226852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45959.620386226852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45959.620386226852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45959.620386226852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45959.620386226852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45959.620386226852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45959.620386226852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45959.620386226852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45959.620386226852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45959.620386226852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45959.620386226852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45959.620386226852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45959.620386226852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45959.620386226852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45959.620386226852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ref="G192:G255" ca="1" si="3">IFERROR(NOW()-F192,"-")</f>
        <v>45959.620386226852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45959.620386226852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45959.620386226852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45959.620386226852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45959.620386226852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45959.620386226852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45959.620386226852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45959.620386226852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45959.620386226852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45959.620386226852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45959.620386226852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45959.620386226852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45959.620386226852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45959.620386226852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45959.620386226852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45959.620386226852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45959.620386226852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45959.620386226852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45959.620386226852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45959.620386226852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45959.620386226852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45959.620386226852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45959.620386226852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45959.620386226852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45959.620386226852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45959.620386226852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45959.620386226852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45959.620386226852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45959.620386226852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45959.620386226852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45959.620386226852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45959.620386226852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45959.620386226852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45959.620386226852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45959.620386226852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45959.620386226852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45959.620386226852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45959.620386226852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45959.620386226852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45959.620386226852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45959.620386226852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45959.620386226852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45959.620386226852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45959.620386226852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45959.620386226852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45959.620386226852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45959.620386226852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45959.620386226852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45959.620386226852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45959.620386226852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45959.620386226852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45959.620386226852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45959.620386226852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45959.620386226852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45959.620386226852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45959.620386226852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45959.620386226852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45959.620386226852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45959.620386226852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45959.620386226852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45959.620386226852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45959.620386226852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45959.620386226852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45959.620386226852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ref="G256:G319" ca="1" si="4">IFERROR(NOW()-F256,"-")</f>
        <v>45959.620386226852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45959.620386226852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45959.620386226852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45959.620386226852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45959.620386226852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45959.620386226852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45959.620386226852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45959.620386226852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45959.620386226852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45959.620386226852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45959.620386226852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45959.620386226852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45959.620386226852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45959.620386226852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45959.620386226852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45959.620386226852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45959.620386226852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45959.620386226852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45959.620386226852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45959.620386226852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45959.620386226852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45959.620386226852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45959.620386226852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45959.620386226852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45959.620386226852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45959.620386226852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45959.620386226852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45959.620386226852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45959.620386226852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45959.620386226852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45959.620386226852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45959.620386226852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45959.620386226852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45959.620386226852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45959.620386226852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45959.620386226852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45959.620386226852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45959.620386226852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45959.620386226852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45959.620386226852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45959.620386226852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45959.620386226852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45959.620386226852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45959.620386226852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45959.620386226852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45959.620386226852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45959.620386226852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45959.620386226852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45959.620386226852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45959.620386226852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45959.620386226852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45959.620386226852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45959.620386226852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45959.620386226852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45959.620386226852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45959.620386226852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45959.620386226852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45959.620386226852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45959.620386226852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45959.620386226852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45959.620386226852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45959.620386226852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45959.620386226852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45959.620386226852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ref="G320:G383" ca="1" si="5">IFERROR(NOW()-F320,"-")</f>
        <v>45959.620386226852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45959.620386226852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45959.620386226852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45959.620386226852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45959.620386226852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45959.620386226852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45959.620386226852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45959.620386226852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45959.620386226852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45959.620386226852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45959.620386226852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45959.620386226852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45959.620386226852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45959.620386226852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45959.620386226852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45959.620386226852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45959.620386226852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45959.620386226852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45959.620386226852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45959.620386226852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45959.620386226852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45959.620386226852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45959.620386226852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45959.620386226852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45959.620386226852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45959.620386226852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45959.620386226852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45959.620386226852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45959.620386226852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45959.620386226852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45959.620386226852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45959.620386226852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45959.620386226852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45959.620386226852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45959.620386226852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45959.620386226852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45959.620386226852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45959.620386226852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45959.620386226852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45959.620386226852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45959.620386226852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45959.620386226852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45959.620386226852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45959.620386226852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45959.620386226852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45959.620386226852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45959.620386226852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45959.620386226852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45959.620386226852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45959.620386226852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45959.620386226852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45959.620386226852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45959.620386226852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45959.620386226852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45959.620386226852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45959.620386226852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45959.620386226852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45959.620386226852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45959.620386226852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45959.620386226852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45959.620386226852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45959.620386226852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45959.620386226852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45959.620386226852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ref="G384:G447" ca="1" si="6">IFERROR(NOW()-F384,"-")</f>
        <v>45959.620386226852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45959.620386226852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45959.620386226852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45959.620386226852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45959.620386226852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45959.620386226852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45959.620386226852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45959.620386226852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45959.620386226852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45959.620386226852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45959.620386226852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45959.620386226852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45959.620386226852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45959.620386226852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45959.620386226852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45959.620386226852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45959.620386226852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45959.620386226852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45959.620386226852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45959.620386226852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45959.620386226852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45959.620386226852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45959.620386226852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45959.620386226852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45959.620386226852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45959.620386226852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45959.620386226852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45959.620386226852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45959.620386226852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45959.620386226852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45959.620386226852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45959.620386226852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45959.620386226852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45959.620386226852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45959.620386226852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45959.620386226852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45959.620386226852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45959.620386226852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45959.620386226852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45959.620386226852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45959.620386226852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45959.620386226852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45959.620386226852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45959.620386226852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45959.620386226852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45959.620386226852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45959.620386226852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45959.620386226852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45959.620386226852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45959.620386226852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45959.620386226852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45959.620386226852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45959.620386226852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45959.620386226852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45959.620386226852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45959.620386226852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45959.620386226852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45959.620386226852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45959.620386226852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45959.620386226852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45959.620386226852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45959.620386226852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45959.620386226852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45959.620386226852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ref="G448:G511" ca="1" si="7">IFERROR(NOW()-F448,"-")</f>
        <v>45959.620386226852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45959.620386226852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45959.620386226852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45959.620386226852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45959.620386226852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45959.620386226852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45959.620386226852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45959.620386226852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45959.620386226852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45959.620386226852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45959.620386226852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45959.620386226852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45959.620386226852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45959.620386226852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45959.620386226852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45959.620386226852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45959.620386226852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45959.620386226852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45959.620386226852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45959.620386226852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45959.620386226852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45959.620386226852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45959.620386226852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45959.620386226852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45959.620386226852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45959.620386226852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45959.620386226852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45959.620386226852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45959.620386226852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45959.620386226852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45959.620386226852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45959.620386226852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45959.620386226852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45959.620386226852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45959.620386226852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45959.620386226852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45959.620386226852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45959.620386226852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45959.620386226852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45959.620386226852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45959.620386226852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45959.620386226852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45959.620386226852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45959.620386226852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45959.620386226852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45959.620386226852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45959.620386226852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45959.620386226852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45959.620386226852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45959.620386226852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45959.620386226852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45959.620386226852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45959.620386226852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45959.620386226852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45959.620386226852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45959.620386226852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45959.620386226852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45959.620386226852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45959.620386226852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45959.620386226852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45959.620386226852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45959.620386226852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45959.620386226852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45959.620386226852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ref="G512:G575" ca="1" si="8">IFERROR(NOW()-F512,"-")</f>
        <v>45959.620386226852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45959.620386226852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45959.620386226852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45959.620386226852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45959.620386226852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45959.620386226852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45959.620386226852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45959.620386226852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45959.620386226852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45959.620386226852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45959.620386226852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45959.620386226852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45959.620386226852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45959.620386226852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45959.620386226852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45959.620386226852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45959.620386226852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45959.620386226852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45959.620386226852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45959.620386226852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45959.620386226852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45959.620386226852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45959.620386226852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45959.620386226852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45959.620386226852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45959.620386226852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45959.620386226852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45959.620386226852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45959.620386226852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45959.620386226852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45959.620386226852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45959.620386226852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45959.620386226852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45959.620386226852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45959.620386226852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45959.620386226852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45959.620386226852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45959.620386226852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45959.620386226852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45959.620386226852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45959.620386226852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45959.620386226852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45959.620386226852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45959.620386226852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45959.620386226852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45959.620386226852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45959.620386226852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45959.620386226852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45959.620386226852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45959.620386226852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45959.620386226852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45959.620386226852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45959.620386226852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45959.620386226852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45959.620386226852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45959.620386226852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45959.620386226852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45959.620386226852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45959.620386226852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45959.620386226852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45959.620386226852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45959.620386226852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45959.620386226852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45959.620386226852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ref="G576:G639" ca="1" si="9">IFERROR(NOW()-F576,"-")</f>
        <v>45959.620386226852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45959.620386226852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45959.620386226852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45959.620386226852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45959.620386226852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45959.620386226852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45959.620386226852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45959.620386226852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45959.620386226852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45959.620386226852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45959.620386226852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45959.620386226852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45959.620386226852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45959.620386226852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45959.620386226852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45959.620386226852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45959.620386226852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45959.620386226852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45959.620386226852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45959.620386226852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45959.620386226852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45959.620386226852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45959.620386226852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45959.620386226852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45959.620386226852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45959.620386226852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45959.620386226852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45959.620386226852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45959.620386226852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45959.620386226852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45959.620386226852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45959.620386226852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45959.620386226852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45959.620386226852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45959.620386226852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45959.620386226852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45959.620386226852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45959.620386226852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45959.620386226852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45959.620386226852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45959.620386226852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45959.620386226852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45959.620386226852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45959.620386226852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45959.620386226852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45959.620386226852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45959.620386226852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45959.620386226852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45959.620386226852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45959.620386226852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45959.620386226852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45959.620386226852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45959.620386226852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45959.620386226852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45959.620386226852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45959.620386226852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45959.620386226852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45959.620386226852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45959.620386226852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45959.620386226852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45959.620386226852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45959.620386226852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45959.620386226852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45959.620386226852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ref="G640:G703" ca="1" si="10">IFERROR(NOW()-F640,"-")</f>
        <v>45959.620386226852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45959.620386226852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45959.620386226852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45959.620386226852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45959.620386226852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45959.620386226852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45959.620386226852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45959.620386226852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45959.620386226852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45959.620386226852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45959.620386226852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45959.620386226852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45959.620386226852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45959.620386226852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45959.620386226852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45959.620386226852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45959.620386226852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45959.620386226852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45959.620386226852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45959.620386226852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45959.620386226852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45959.620386226852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45959.620386226852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45959.620386226852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45959.620386226852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45959.620386226852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45959.620386226852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45959.620386226852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45959.620386226852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45959.620386226852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45959.620386226852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45959.620386226852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45959.620386226852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45959.620386226852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45959.620386226852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45959.620386226852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45959.620386226852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45959.620386226852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45959.620386226852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45959.620386226852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45959.620386226852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45959.620386226852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45959.620386226852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45959.620386226852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45959.620386226852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45959.620386226852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45959.620386226852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45959.620386226852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45959.620386226852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45959.620386226852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45959.620386226852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45959.620386226852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45959.620386226852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45959.620386226852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45959.620386226852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45959.620386226852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45959.620386226852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45959.620386226852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45959.620386226852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45959.620386226852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45959.620386226852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45959.620386226852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45959.620386226852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45959.620386226852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ref="G704:G767" ca="1" si="11">IFERROR(NOW()-F704,"-")</f>
        <v>45959.620386226852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45959.620386226852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45959.620386226852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45959.620386226852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45959.620386226852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45959.620386226852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45959.620386226852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45959.620386226852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45959.620386226852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45959.620386226852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45959.620386226852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45959.620386226852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45959.620386226852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45959.620386226852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45959.620386226852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45959.620386226852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45959.620386226852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45959.620386226852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45959.620386226852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45959.620386226852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45959.620386226852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45959.620386226852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45959.620386226852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45959.620386226852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45959.620386226852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45959.620386226852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45959.620386226852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45959.620386226852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45959.620386226852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45959.620386226852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45959.620386226852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45959.620386226852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45959.620386226852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45959.620386226852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45959.620386226852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45959.620386226852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45959.620386226852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45959.620386226852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45959.620386226852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45959.620386226852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45959.620386226852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45959.620386226852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45959.620386226852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45959.620386226852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45959.620386226852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45959.620386226852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45959.620386226852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45959.620386226852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45959.620386226852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45959.620386226852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45959.620386226852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45959.620386226852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45959.620386226852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45959.620386226852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45959.620386226852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45959.620386226852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45959.620386226852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45959.620386226852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45959.620386226852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45959.620386226852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45959.620386226852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45959.620386226852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45959.620386226852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45959.620386226852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ref="G768:G831" ca="1" si="12">IFERROR(NOW()-F768,"-")</f>
        <v>45959.620386226852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45959.620386226852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45959.620386226852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45959.620386226852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45959.620386226852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45959.620386226852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45959.620386226852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45959.620386226852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45959.620386226852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45959.620386226852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45959.620386226852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45959.620386226852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45959.620386226852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45959.620386226852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45959.620386226852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45959.620386226852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45959.620386226852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45959.620386226852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45959.620386226852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45959.620386226852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45959.620386226852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45959.620386226852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45959.620386226852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45959.620386226852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45959.620386226852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45959.620386226852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45959.620386226852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45959.620386226852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45959.620386226852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45959.620386226852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45959.620386226852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45959.620386226852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45959.620386226852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45959.620386226852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45959.620386226852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45959.620386226852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45959.620386226852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45959.620386226852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45959.620386226852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45959.620386226852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45959.620386226852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45959.620386226852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45959.620386226852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45959.620386226852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45959.620386226852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45959.620386226852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45959.620386226852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45959.620386226852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45959.620386226852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45959.620386226852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45959.620386226852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45959.620386226852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45959.620386226852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45959.620386226852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45959.620386226852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45959.620386226852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45959.620386226852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45959.620386226852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45959.620386226852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45959.620386226852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45959.620386226852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45959.620386226852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45959.620386226852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45959.620386226852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ref="G832:G895" ca="1" si="13">IFERROR(NOW()-F832,"-")</f>
        <v>45959.620386226852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45959.620386226852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45959.620386226852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45959.620386226852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45959.620386226852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45959.620386226852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45959.620386226852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45959.620386226852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45959.620386226852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45959.620386226852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45959.620386226852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45959.620386226852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45959.620386226852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45959.620386226852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45959.620386226852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45959.620386226852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45959.620386226852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45959.620386226852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45959.620386226852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45959.620386226852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45959.620386226852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45959.620386226852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45959.620386226852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45959.620386226852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45959.620386226852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45959.620386226852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45959.620386226852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45959.620386226852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45959.620386226852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45959.620386226852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45959.620386226852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45959.620386226852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45959.620386226852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45959.620386226852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45959.620386226852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45959.620386226852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45959.620386226852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45959.620386226852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45959.620386226852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45959.620386226852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45959.620386226852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45959.620386226852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45959.620386226852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45959.620386226852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45959.620386226852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45959.620386226852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45959.620386226852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45959.620386226852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45959.620386226852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45959.620386226852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45959.620386226852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45959.620386226852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45959.620386226852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45959.620386226852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45959.620386226852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45959.620386226852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45959.620386226852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45959.620386226852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45959.620386226852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45959.620386226852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45959.620386226852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45959.620386226852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45959.620386226852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45959.620386226852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ref="G896:G959" ca="1" si="14">IFERROR(NOW()-F896,"-")</f>
        <v>45959.620386226852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45959.620386226852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45959.620386226852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45959.620386226852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45959.620386226852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45959.620386226852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45959.620386226852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45959.620386226852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45959.620386226852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45959.620386226852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45959.620386226852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45959.620386226852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45959.620386226852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45959.620386226852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45959.620386226852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45959.620386226852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45959.620386226852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45959.620386226852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45959.620386226852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45959.620386226852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45959.620386226852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45959.620386226852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45959.620386226852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45959.620386226852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45959.620386226852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45959.620386226852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45959.620386226852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45959.620386226852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45959.620386226852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45959.620386226852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45959.620386226852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45959.620386226852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45959.620386226852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45959.620386226852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45959.620386226852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45959.620386226852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45959.620386226852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45959.620386226852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45959.620386226852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45959.620386226852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45959.620386226852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45959.620386226852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45959.620386226852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45959.620386226852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45959.620386226852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45959.620386226852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45959.620386226852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45959.620386226852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45959.620386226852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45959.620386226852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45959.620386226852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45959.620386226852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45959.620386458337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45959.620386458337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45959.620386458337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45959.620386458337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45959.620386458337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45959.620386458337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45959.620386458337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45959.620386458337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45959.620386458337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45959.620386458337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45959.620386458337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45959.620386458337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ref="G960:G1023" ca="1" si="15">IFERROR(NOW()-F960,"-")</f>
        <v>45959.620386458337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45959.620386458337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45959.620386458337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45959.620386458337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45959.620386458337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45959.620386458337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45959.620386458337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45959.620386458337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45959.620386458337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45959.620386458337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45959.620386458337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45959.620386458337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45959.620386458337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45959.620386458337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45959.620386458337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45959.620386458337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45959.620386458337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45959.620386458337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45959.620386458337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45959.620386458337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45959.620386458337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45959.620386458337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45959.620386458337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45959.620386458337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45959.620386458337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45959.620386458337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45959.620386458337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45959.620386458337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45959.620386458337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45959.620386458337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45959.620386458337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45959.620386458337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45959.620386458337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45959.620386458337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45959.620386458337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45959.620386458337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45959.620386458337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45959.620386458337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45959.620386458337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45959.620386458337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45959.620386458337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45959.620386458337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45959.620386458337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45959.620386458337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45959.620386458337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45959.620386458337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45959.620386458337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45959.620386458337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45959.620386458337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45959.620386458337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45959.620386458337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45959.620386458337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45959.620386458337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45959.620386458337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45959.620386458337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45959.620386458337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45959.620386458337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45959.620386458337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45959.620386458337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45959.620386458337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45959.620386458337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45959.620386458337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45959.620386458337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45959.620386458337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ref="G1024:G1087" ca="1" si="16">IFERROR(NOW()-F1024,"-")</f>
        <v>45959.620386458337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45959.620386458337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45959.620386458337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45959.620386458337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45959.620386458337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45959.620386458337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45959.620386458337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45959.620386458337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45959.620386458337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45959.620386458337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45959.620386458337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45959.620386458337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45959.620386458337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45959.620386458337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45959.620386458337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45959.620386458337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45959.620386458337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45959.620386458337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45959.620386458337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45959.620386458337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45959.620386458337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45959.620386458337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45959.620386458337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45959.620386458337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45959.620386458337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45959.620386458337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45959.620386458337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45959.620386458337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45959.620386458337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45959.620386458337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45959.620386458337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45959.620386458337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45959.620386458337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45959.620386458337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45959.620386458337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45959.620386458337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45959.620386458337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45959.620386458337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45959.620386458337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45959.620386458337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45959.620386458337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45959.620386458337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45959.620386458337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45959.620386458337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45959.620386458337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45959.620386458337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45959.620386458337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45959.620386458337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45959.620386458337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45959.620386458337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45959.620386458337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45959.620386458337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45959.620386458337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45959.620386458337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45959.620386458337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45959.620386458337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45959.620386458337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45959.620386458337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45959.620386458337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45959.620386458337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45959.620386458337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45959.620386458337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45959.620386458337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45959.620386458337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ref="G1088:G1102" ca="1" si="17">IFERROR(NOW()-F1088,"-")</f>
        <v>45959.620386458337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45959.620386458337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45959.620386458337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45959.620386458337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45959.620386458337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45959.620386458337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45959.620386458337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45959.620386458337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45959.620386458337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45959.620386458337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45959.620386458337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45959.620386458337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45959.620386458337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45959.620386458337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45959.620386458337</v>
      </c>
      <c r="H1102" s="22"/>
      <c r="I1102" s="19" t="str">
        <f>IFERROR(VLOOKUP(D1102,DB!A:F,6,0),"")</f>
        <v/>
      </c>
      <c r="J1102" s="18" t="str">
        <f>IFERROR(VLOOKUP(D1102,DB!A:G,7,0),"")</f>
        <v/>
      </c>
      <c r="K1102" s="46"/>
      <c r="L1102" s="23" t="str">
        <f>IFERROR(VLOOKUP(D1102,DB!A:I,9,0),"")</f>
        <v/>
      </c>
    </row>
  </sheetData>
  <dataValidations count="2">
    <dataValidation allowBlank="1" showInputMessage="1" showErrorMessage="1" sqref="E1" xr:uid="{5914219A-CB83-432D-936A-CC0CB6F3982A}"/>
    <dataValidation type="list" allowBlank="1" showInputMessage="1" showErrorMessage="1" sqref="E2:E110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256.13966851851728</v>
      </c>
      <c r="H2" s="99">
        <v>45703.474768518521</v>
      </c>
      <c r="I2" s="99" t="str">
        <f>IFERROR(VLOOKUP(D2,DB!A:F,6,0),"")</f>
        <v>SCECO</v>
      </c>
      <c r="J2" s="99" t="str">
        <f>IFERROR(VLOOKUP(D2,DB!A:G,7,0),"")</f>
        <v>Dead</v>
      </c>
      <c r="K2" s="101" t="s">
        <v>39116</v>
      </c>
      <c r="L2" s="94" t="str">
        <f>IFERROR(VLOOKUP(D2,DB!A:I,9,0),"")</f>
        <v>Latis</v>
      </c>
    </row>
    <row r="3" spans="1:16" ht="15" customHeight="1">
      <c r="A3" s="119"/>
      <c r="B3" s="119" t="str">
        <f>IFERROR(VLOOKUP(D3,DB!A:K,11,0),"")</f>
        <v/>
      </c>
      <c r="C3" s="120"/>
      <c r="D3" s="121"/>
      <c r="E3" s="122"/>
      <c r="F3" s="123"/>
      <c r="G3" s="124">
        <f ca="1">IFERROR(NOW()-F3,"")</f>
        <v>45959.620386226852</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122"/>
      <c r="F4" s="123"/>
      <c r="G4" s="124">
        <f ca="1">IFERROR(NOW()-F4,"")</f>
        <v>45959.620386226852</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45959.620386226852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45959.620386226852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45959.620386226852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45959.620386226852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45959.620386226852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45959.620386226852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45959.620386226852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45959.620386226852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45959.620386226852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45959.620386226852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45959.620386226852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45959.620386226852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45959.620386226852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45959.620386226852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45959.620386226852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45959.620386226852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45959.620386226852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45959.620386226852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45959.620386226852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45959.620386226852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45959.620386226852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45959.620386226852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45959.620386226852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45959.620386226852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45959.620386226852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45959.620386226852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45959.620386226852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45959.620386226852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45959.620386226852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45959.620386226852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45959.620386226852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45959.620386226852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45959.620386226852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45959.620386226852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45959.620386226852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45959.620386226852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45959.620386226852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45959.620386226852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45959.620386226852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45959.620386226852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45959.620386226852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45959.620386226852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45959.620386226852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45959.620386226852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45959.620386226852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45959.620386226852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45959.620386226852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45959.620386226852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45959.620386226852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45959.620386226852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45959.620386226852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45959.620386226852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45959.620386226852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45959.620386226852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45959.620386226852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45959.620386226852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45959.620386226852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45959.620386226852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45959.620386226852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45959.620386226852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45959.620386226852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45959.620386226852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45959.620386226852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45959.620386226852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45959.620386226852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45959.620386226852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45959.620386226852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45959.620386226852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45959.620386226852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45959.620386226852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45959.620386226852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45959.620386226852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45959.620386226852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45959.620386226852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45959.620386226852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45959.620386226852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45959.620386226852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45959.620386226852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45959.620386226852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45959.620386226852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45959.620386226852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45959.620386226852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45959.620386226852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45959.620386226852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45959.620386226852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45959.620386226852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45959.620386226852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45959.620386226852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45959.620386226852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45959.620386226852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45959.620386226852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45959.620386226852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45959.620386226852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45959.620386226852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45959.620386226852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45959.620386226852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45959.620386226852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45959.620386226852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45959.620386226852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45959.620386226852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45959.620386226852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45959.620386226852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45959.620386226852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45959.620386226852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45959.620386226852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45959.620386226852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45959.620386226852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45959.620386226852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45959.620386226852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45959.620386226852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45959.620386226852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45959.620386226852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45959.620386226852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45959.620386226852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45959.620386226852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45959.620386226852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45959.620386226852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45959.620386226852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45959.620386226852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45959.620386226852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45959.620386226852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45959.620386226852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45959.620386226852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45959.620386226852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45959.620386226852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45959.620386226852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45959.620386226852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45959.620386226852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45959.620386226852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45959.620386226852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45959.620386226852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45959.620386226852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45959.620386226852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45959.620386226852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45959.620386226852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45959.620386226852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45959.620386226852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45959.620386226852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45959.620386226852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45959.620386226852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45959.620386226852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45959.620386226852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45959.620386226852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45959.620386226852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45959.620386226852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45959.620386226852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45959.620386226852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45959.620386226852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45959.620386226852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45959.620386226852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45959.620386226852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45959.620386226852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45959.620386226852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45959.620386226852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45959.620386226852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45959.620386226852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45959.620386226852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45959.620386226852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45959.620386226852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45959.620386226852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45959.620386226852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45959.620386226852</v>
      </c>
      <c r="H166" s="123"/>
      <c r="I166" s="119" t="str">
        <f>IFERROR(VLOOKUP(D166,DB!A:F,6,0),"")</f>
        <v/>
      </c>
      <c r="J166" s="119" t="str">
        <f>IFERROR(VLOOKUP(D166,DB!A:G,7,0),"")</f>
        <v/>
      </c>
      <c r="K166" s="125"/>
      <c r="L166" s="121" t="str">
        <f>IFERROR(VLOOKUP(D166,DB!A:I,9,0),"")</f>
        <v/>
      </c>
    </row>
    <row r="167" spans="1:12" ht="15" customHeight="1">
      <c r="A167" s="126"/>
      <c r="B167" s="126" t="str">
        <f>IFERROR(VLOOKUP(D167,DB!A:K,11,0),"")</f>
        <v/>
      </c>
      <c r="C167" s="127"/>
      <c r="D167" s="128"/>
      <c r="E167" s="129"/>
      <c r="F167" s="130"/>
      <c r="G167" s="131">
        <f ca="1">IFERROR(NOW()-F167,"")</f>
        <v>45959.620386226852</v>
      </c>
      <c r="H167" s="130"/>
      <c r="I167" s="126" t="str">
        <f>IFERROR(VLOOKUP(D167,DB!A:F,6,0),"")</f>
        <v/>
      </c>
      <c r="J167" s="126" t="str">
        <f>IFERROR(VLOOKUP(D167,DB!A:G,7,0),"")</f>
        <v/>
      </c>
      <c r="K167" s="132"/>
      <c r="L167" s="128" t="str">
        <f>IFERROR(VLOOKUP(D167,DB!A:I,9,0),"")</f>
        <v/>
      </c>
    </row>
  </sheetData>
  <dataValidations count="2">
    <dataValidation allowBlank="1" showInputMessage="1" showErrorMessage="1" sqref="E1" xr:uid="{A4F81451-56CC-4543-9497-104C4E44EE4B}"/>
    <dataValidation type="list" allowBlank="1" showInputMessage="1" showErrorMessage="1" sqref="E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workbookViewId="0">
      <selection activeCell="D20" sqref="D2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67.788325925925164</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39104</v>
      </c>
      <c r="F3" s="38">
        <v>45926.188877314817</v>
      </c>
      <c r="G3" s="144">
        <f t="shared" ref="G3" ca="1" si="0">IFERROR(NOW()-F3,"")</f>
        <v>33.431508796296839</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39104</v>
      </c>
      <c r="F4" s="153">
        <v>45948.661111111112</v>
      </c>
      <c r="G4" s="154">
        <f ca="1">IFERROR(NOW()-F4,"")</f>
        <v>10.959275000001071</v>
      </c>
      <c r="H4" s="153">
        <v>45948.661111111112</v>
      </c>
      <c r="I4" s="152" t="str">
        <f>IFERROR(VLOOKUP(D4,DB!A:F,6,0),"")</f>
        <v>SCECO</v>
      </c>
      <c r="J4" s="152" t="str">
        <f>IFERROR(VLOOKUP(D4,DB!A:G,7,0),"")</f>
        <v>Dead</v>
      </c>
      <c r="K4" s="152" t="s">
        <v>39122</v>
      </c>
      <c r="L4" s="152" t="str">
        <f>IFERROR(VLOOKUP(D4,DB!A:I,9,0),"")</f>
        <v>Latis</v>
      </c>
    </row>
    <row r="5" spans="1:13" ht="15">
      <c r="A5" s="152"/>
      <c r="B5" s="152" t="str">
        <f>IFERROR(VLOOKUP(D5,DB!A:K,11,0),"")</f>
        <v/>
      </c>
      <c r="C5" s="152"/>
      <c r="D5"/>
      <c r="E5" s="152"/>
      <c r="F5" s="153"/>
      <c r="G5" s="154">
        <f ca="1">IFERROR(NOW()-F5,"")</f>
        <v>45959.620386111113</v>
      </c>
      <c r="H5" s="153"/>
      <c r="I5" s="152" t="str">
        <f>IFERROR(VLOOKUP(D5,DB!A:F,6,0),"")</f>
        <v/>
      </c>
      <c r="J5" s="152" t="str">
        <f>IFERROR(VLOOKUP(D5,DB!A:G,7,0),"")</f>
        <v/>
      </c>
      <c r="K5" s="152"/>
      <c r="L5" s="152" t="str">
        <f>IFERROR(VLOOKUP(D5,DB!A:I,9,0),"")</f>
        <v/>
      </c>
    </row>
    <row r="6" spans="1:13" ht="15">
      <c r="A6" s="152"/>
      <c r="B6" s="152" t="str">
        <f>IFERROR(VLOOKUP(D6,DB!A:K,11,0),"")</f>
        <v>R5</v>
      </c>
      <c r="C6" s="152"/>
      <c r="D6" s="152" t="s">
        <v>32779</v>
      </c>
      <c r="E6" s="152"/>
      <c r="F6" s="153"/>
      <c r="G6" s="154">
        <f ca="1">IFERROR(NOW()-F6,"")</f>
        <v>45959.620386111113</v>
      </c>
      <c r="H6" s="153"/>
      <c r="I6" s="152" t="str">
        <f>IFERROR(VLOOKUP(D6,DB!A:F,6,0),"")</f>
        <v>SCECO</v>
      </c>
      <c r="J6" s="152" t="str">
        <f>IFERROR(VLOOKUP(D6,DB!A:G,7,0),"")</f>
        <v>Dead</v>
      </c>
      <c r="K6" s="152"/>
      <c r="L6" s="152" t="str">
        <f>IFERROR(VLOOKUP(D6,DB!A:I,9,0),"")</f>
        <v>Latis</v>
      </c>
    </row>
    <row r="7" spans="1:13" ht="15">
      <c r="A7" s="152"/>
      <c r="B7" s="152" t="str">
        <f>IFERROR(VLOOKUP(D7,DB!A:K,11,0),"")</f>
        <v/>
      </c>
      <c r="C7" s="152"/>
      <c r="D7" s="152"/>
      <c r="E7" s="152"/>
      <c r="F7" s="153"/>
      <c r="G7" s="154">
        <f ca="1">IFERROR(NOW()-F7,"")</f>
        <v>45959.620386111113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45959.620386111113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45959.620386111113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45959.620386111113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45959.620386111113</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45959.620386111113</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45959.620386111113</v>
      </c>
      <c r="H13" s="153"/>
      <c r="I13" s="152" t="str">
        <f>IFERROR(VLOOKUP(D13,DB!A:F,6,0),"")</f>
        <v/>
      </c>
      <c r="J13" s="152" t="str">
        <f>IFERROR(VLOOKUP(D13,DB!A:G,7,0),"")</f>
        <v/>
      </c>
      <c r="K13" s="152"/>
      <c r="L13" s="152" t="str">
        <f>IFERROR(VLOOKUP(D13,DB!A:I,9,0),"")</f>
        <v/>
      </c>
    </row>
    <row r="14" spans="1:13" ht="15.75">
      <c r="A14" s="152"/>
      <c r="B14" s="152" t="str">
        <f>IFERROR(VLOOKUP(D14,DB!A:K,11,0),"")</f>
        <v/>
      </c>
      <c r="C14" s="152"/>
      <c r="D14" s="169"/>
      <c r="E14" s="152"/>
      <c r="F14" s="153"/>
      <c r="G14" s="154">
        <f ca="1">IFERROR(NOW()-F14,"")</f>
        <v>45959.620386111113</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45959.620386111113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45959.620386111113</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45959.620386111113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45959.620386111113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45959.620386111113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45959.620386111113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45959.620386111113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45959.620386111113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45959.620386111113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45959.620386111113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45959.620386111113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45959.620386111113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45959.620386111113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45959.620386111113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45959.620386111113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45959.620386111113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45959.620386111113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45959.620386111113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45959.620386111113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45959.620386111113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45959.620386111113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45959.620386111113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45959.620386111113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45959.620386111113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45959.620386111113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45959.620386111113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45959.620386111113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45959.620386111113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45959.620386111113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45959.620386111113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45959.620386111113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45959.620386111113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45959.620386111113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45959.620386111113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45959.620386111113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45959.620386111113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45959.620386111113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45959.620386111113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45959.620386111113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45959.620386111113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45959.620386111113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45959.620386111113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45959.620386111113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45959.620386111113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45959.620386111113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45959.620386111113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45959.620386111113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45959.620386111113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45959.620386111113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45959.620386111113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45959.620386111113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45959.620386111113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45959.620386111113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45959.620386111113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45959.620386111113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45959.620386111113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45959.620386111113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45959.620386111113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45959.620386111113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45959.620386111113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45959.620386111113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45959.620386111113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45959.620386111113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45959.620386111113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45959.620386111113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45959.620386111113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45959.620386111113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45959.620386111113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45959.620386111113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45959.620386111113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45959.620386111113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45959.620386111113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45959.620386111113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45959.620386111113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45959.620386111113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45959.620386111113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45959.620386111113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45959.620386111113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45959.620386111113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45959.620386111113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45959.620386111113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45959.620386111113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45959.620386111113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45959.620386111113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45959.620386111113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45959.620386111113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45959.620386111113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45959.620386111113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45959.620386111113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45959.620386111113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45959.620386111113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45959.620386111113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45959.620386111113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45959.620386111113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45959.620386111113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45959.620386111113</v>
      </c>
      <c r="H110" s="153"/>
      <c r="I110" s="152" t="str">
        <f>IFERROR(VLOOKUP(D110,DB!A:F,6,0),"")</f>
        <v/>
      </c>
      <c r="J110" s="152" t="str">
        <f>IFERROR(VLOOKUP(D110,DB!A:G,7,0),"")</f>
        <v/>
      </c>
      <c r="K110" s="152"/>
      <c r="L110" s="152" t="str">
        <f>IFERROR(VLOOKUP(D110,DB!A:I,9,0),"")</f>
        <v/>
      </c>
    </row>
    <row r="111" spans="1:12" ht="15">
      <c r="A111" s="158"/>
      <c r="B111" s="158" t="str">
        <f>IFERROR(VLOOKUP(D111,DB!A:K,11,0),"")</f>
        <v/>
      </c>
      <c r="C111" s="158"/>
      <c r="D111" s="158"/>
      <c r="E111" s="158"/>
      <c r="F111" s="159"/>
      <c r="G111" s="160">
        <f ca="1">IFERROR(NOW()-F111,"")</f>
        <v>45959.620386111113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45959.620386111113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45959.620386111113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45959.620386111113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45959.620386111113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45959.620386111113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45959.620386111113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45959.620386111113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45959.620386111113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45959.620386111113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45959.620386111113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45959.620386111113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45959.620386111113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45959.620386111113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45959.620386111113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45959.620386111113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45959.620386111113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45959.620386111113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45959.620386111113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45959.620386111113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45959.620386111113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45959.620386111113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45959.620386111113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45959.620386111113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45959.620386111113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45959.620386111113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45959.620386111113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45959.620386111113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45959.620386111113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45959.620386111113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45959.620386111113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45959.620386111113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45959.620386111113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45959.620386111113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45959.620386111113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45959.620386111113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45959.620386111113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45959.620386111113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45959.620386111113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45959.620386111113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45959.620386111113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45959.620386111113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45959.620386111113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45959.620386111113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45959.620386111113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45959.620386111113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45959.620386111113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45959.620386111113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45959.620386111113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45959.620386111113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45959.620386111113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45959.620386111113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45959.620386111113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45959.620386111113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45959.620386111113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45959.620386111113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45959.620386111113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45959.620386111113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45959.620386111113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45959.620386111113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45959.620386111113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45959.620386111113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45959.620386111113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45959.620386111113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45959.620386111113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45959.620386111113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45959.620386111113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45959.620386111113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45959.620386111113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45959.620386111113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45959.620386111113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45959.620386111113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45959.620386111113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45959.620386111113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45959.620386111113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45959.620386111113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45959.620386111113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45959.620386111113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45959.620386111113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45959.620386111113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45959.620386111113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45959.620386111113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45959.620386111113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45959.620386111113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45959.620386111113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45959.620386111113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45959.620386111113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45959.620386111113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45959.620386111113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45959.620386111113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45959.620386111113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45959.620386111113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45959.620386111113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45959.620386111113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45959.620386111113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45959.620386111113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45959.620386111113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45959.620386111113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45959.620386111113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45959.620386111113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45959.620386111113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45959.620386111113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45959.620386111113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45959.620386111113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45959.620386111113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45959.620386111113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45959.620386111113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45959.620386111113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45959.620386111113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45959.620386111113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45959.620386111113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45959.620386111113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45959.620386111113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45959.620386111113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45959.620386111113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45959.620386111113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45959.620386111113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45959.620386111113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45959.620386111113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45959.620386111113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45959.620386111113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45959.620386111113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45959.620386111113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45959.620386111113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45959.620386111113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45959.620386111113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45959.620386111113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45959.620386111113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45959.620386111113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45959.620386111113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45959.620386111113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45959.620386111113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45959.620386111113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45959.620386111113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45959.620386111113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45959.620386111113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45959.620386111113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45959.620386111113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45959.620386111113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45959.620386111113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45959.620386111113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45959.620386111113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45959.620386111113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45959.620386111113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45959.620386111113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45959.620386111113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45959.620386111113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45959.620386111113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45959.620386111113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45959.620386111113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45959.620386111113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45959.620386111113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45959.620386111113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45959.620386111113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45959.620386111113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45959.620386111113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45959.620386111113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45959.620386111113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45959.620386111113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45959.620386111113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45959.620386111113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45959.620386111113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45959.620386111113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45959.620386111113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45959.620386111113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45959.620386111113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45959.620386111113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45959.620386111113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45959.620386111113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45959.620386111113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45959.620386111113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45959.620386111113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45959.620386111113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45959.620386111113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45959.620386111113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45959.620386111113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45959.620386111113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45959.620386111113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45959.620386111113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45959.620386111113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45959.620386111113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45959.620386111113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45959.620386111113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45959.620386111113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45959.620386111113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45959.620386111113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45959.620386111113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45959.620386111113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45959.620386111113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45959.620386111113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45959.620386111113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45959.620386111113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45959.620386111113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45959.620386111113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45959.620386111113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45959.620386111113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45959.620386111113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45959.620386111113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45959.620386111113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45959.620386111113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45959.620386111113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45959.620386111113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45959.620386111113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45959.620386111113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45959.620386111113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45959.620386111113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45959.620386111113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45959.620386111113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45959.620386111113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45959.620386111113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45959.620386111113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45959.620386111113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45959.620386111113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45959.620386111113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45959.620386111113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45959.620386111113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45959.620386111113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45959.620386111113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45959.620386111113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45959.620386111113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45959.620386111113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45959.620386111113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45959.620386111113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45959.620386111113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45959.620386111113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45959.620386111113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45959.620386111113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45959.620386111113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45959.620386111113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45959.620386111113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45959.620386111113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45959.620386111113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45959.620386111113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45959.620386111113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45959.620386111113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45959.620386111113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45959.620386111113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45959.620386111113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45959.620386111113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45959.620386111113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45959.620386111113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45959.620386111113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45959.620386111113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45959.620386111113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45959.620386111113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45959.620386111113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45959.620386111113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45959.620386111113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45959.620386111113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45959.620386111113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45959.620386111113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45959.620386111113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45959.620386111113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45959.620386111113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45959.620386111113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45959.620386111113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45959.620386111113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45959.620386111113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45959.620386111113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45959.620386111113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45959.620386111113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45959.620386111113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45959.620386111113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45959.620386111113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45959.620386111113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45959.620386111113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45959.620386111113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45959.620386111113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45959.620386111113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45959.620386111113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45959.620386111113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45959.620386111113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45959.620386111113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45959.620386111113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45959.620386111113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45959.620386111113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45959.620386111113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45959.620386111113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45959.620386111113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45959.620386111113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45959.620386111113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45959.620386111113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45959.620386111113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45959.620386111113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45959.620386111113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45959.620386111113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45959.620386111113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45959.620386111113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45959.620386111113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45959.620386111113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45959.620386111113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45959.620386111113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45959.620386111113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45959.620386111113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45959.620386111113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45959.620386111113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45959.620386111113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45959.620386111113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45959.620386111113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45959.620386111113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45959.620386111113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45959.620386111113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45959.620386111113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45959.620386111113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45959.620386111113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45959.620386111113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45959.620386111113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45959.620386111113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45959.620386111113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45959.620386111113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45959.620386111113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45959.620386111113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45959.620386111113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45959.620386111113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45959.620386111113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45959.620386111113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45959.620386111113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45959.620386111113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45959.620386111113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45959.620386111113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45959.620386111113</v>
      </c>
      <c r="H431" s="159"/>
      <c r="I431" s="158" t="str">
        <f>IFERROR(VLOOKUP(D431,DB!A:F,6,0),"")</f>
        <v/>
      </c>
      <c r="J431" s="158" t="str">
        <f>IFERROR(VLOOKUP(D431,DB!A:G,7,0),"")</f>
        <v/>
      </c>
      <c r="K431" s="158"/>
      <c r="L431" s="158" t="str">
        <f>IFERROR(VLOOKUP(D431,DB!A:I,9,0),"")</f>
        <v/>
      </c>
    </row>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41" ht="15"/>
    <row r="542" ht="15"/>
    <row r="544" ht="15"/>
    <row r="545" ht="15"/>
    <row r="546" ht="15"/>
    <row r="547" ht="15"/>
    <row r="549" ht="15"/>
    <row r="550" ht="15"/>
    <row r="557" ht="15"/>
    <row r="558" ht="15"/>
    <row r="559" ht="15"/>
    <row r="560" ht="15"/>
    <row r="561" ht="15"/>
    <row r="562" ht="15"/>
    <row r="565" ht="15"/>
    <row r="566" ht="15"/>
    <row r="567" ht="15"/>
    <row r="568" ht="15"/>
    <row r="569" ht="15"/>
    <row r="570" ht="15"/>
    <row r="571" ht="15"/>
    <row r="572" ht="15"/>
    <row r="573" ht="15"/>
    <row r="574" ht="15"/>
    <row r="575" ht="15"/>
    <row r="576"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2" ht="15"/>
    <row r="633" ht="15"/>
    <row r="670" ht="15"/>
    <row r="671" ht="15"/>
    <row r="672" ht="15"/>
    <row r="673" ht="15"/>
    <row r="674" ht="15"/>
    <row r="675" ht="15"/>
    <row r="676" ht="15"/>
    <row r="677" ht="15"/>
    <row r="678" ht="15"/>
    <row r="679"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60" ht="15"/>
    <row r="761" ht="15"/>
    <row r="762" ht="15"/>
    <row r="764" ht="15"/>
    <row r="765"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8" ht="15"/>
    <row r="799" ht="15"/>
    <row r="969" ht="15"/>
    <row r="970" ht="15"/>
    <row r="971" ht="15"/>
    <row r="972" ht="15"/>
    <row r="973" ht="15"/>
    <row r="974" ht="15"/>
    <row r="980" ht="15"/>
    <row r="981" ht="15"/>
    <row r="982" ht="15"/>
    <row r="983" ht="15"/>
    <row r="984" ht="15"/>
    <row r="985" ht="15"/>
    <row r="986"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7" ht="15"/>
    <row r="1038" ht="15"/>
    <row r="1044" ht="15"/>
    <row r="1045" ht="15"/>
    <row r="1047" ht="15"/>
    <row r="1048" ht="15"/>
    <row r="1049" ht="15"/>
    <row r="1050" ht="15"/>
    <row r="1051" ht="15"/>
    <row r="1052" ht="15"/>
    <row r="1053" ht="15"/>
    <row r="1055" ht="15"/>
    <row r="1056" ht="15"/>
    <row r="1057"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6" ht="15"/>
    <row r="1127" ht="15"/>
    <row r="1128" ht="15"/>
    <row r="1129" ht="15"/>
    <row r="1130" ht="15"/>
    <row r="1131" ht="15"/>
    <row r="1132"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2"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5" ht="15"/>
    <row r="1176" ht="15"/>
    <row r="1177" ht="15"/>
    <row r="1178" ht="15"/>
    <row r="1179" ht="15"/>
    <row r="1180" ht="15"/>
    <row r="1181" ht="15"/>
    <row r="1182" ht="15"/>
    <row r="1183" ht="15"/>
    <row r="1184" ht="15"/>
    <row r="1192" ht="15"/>
    <row r="1193" ht="15"/>
    <row r="1196" ht="15"/>
    <row r="1197" ht="15"/>
    <row r="1198" ht="15"/>
    <row r="1199" ht="15"/>
    <row r="1200" ht="15"/>
    <row r="1201" ht="15"/>
    <row r="1202" ht="15"/>
    <row r="1203" ht="15"/>
    <row r="1206" ht="15"/>
    <row r="1207" ht="15"/>
    <row r="1208" ht="15"/>
    <row r="1209" ht="15"/>
    <row r="1210" ht="15"/>
    <row r="1211" ht="15"/>
    <row r="1212" ht="15"/>
    <row r="1213" ht="15"/>
    <row r="1214" ht="15"/>
    <row r="1215" ht="15"/>
    <row r="1216" ht="15"/>
    <row r="1217" ht="15"/>
    <row r="1219" ht="15"/>
    <row r="1220" ht="15"/>
    <row r="1221" ht="15"/>
    <row r="1224" ht="15"/>
    <row r="1226" ht="15"/>
    <row r="1228" ht="15"/>
    <row r="1231" ht="15"/>
    <row r="1232" ht="15"/>
    <row r="1233" ht="15"/>
    <row r="1235" ht="15"/>
    <row r="1237" ht="15"/>
    <row r="1238" ht="15"/>
    <row r="1239" ht="15"/>
    <row r="1240" ht="15"/>
    <row r="1241" ht="15"/>
    <row r="1243" ht="15"/>
    <row r="1244" ht="15"/>
    <row r="1245" ht="15"/>
    <row r="1246" ht="15"/>
    <row r="1248" ht="15"/>
    <row r="1250" ht="15"/>
    <row r="1251" ht="15"/>
    <row r="1253" ht="15"/>
    <row r="1254" ht="15"/>
    <row r="1255" ht="15"/>
    <row r="1256" ht="15"/>
    <row r="1258" ht="15"/>
    <row r="1260" ht="15"/>
    <row r="1261" ht="15"/>
    <row r="1262" ht="15"/>
    <row r="1263" ht="15"/>
    <row r="1265" ht="15"/>
    <row r="1266" ht="15"/>
    <row r="1267" ht="15"/>
    <row r="1268" ht="15"/>
    <row r="1269" ht="15"/>
    <row r="1270" ht="15"/>
    <row r="1271" ht="15"/>
    <row r="1274" ht="15"/>
    <row r="1276" ht="15"/>
    <row r="1277" ht="15"/>
    <row r="1278" ht="15"/>
    <row r="1279" ht="15"/>
    <row r="1280" ht="15"/>
    <row r="1281" ht="15"/>
    <row r="1282" ht="15"/>
    <row r="1283" ht="15"/>
    <row r="1286" ht="15"/>
    <row r="1287" ht="15"/>
    <row r="1289" ht="15"/>
    <row r="1291" ht="15"/>
    <row r="1292" ht="15"/>
    <row r="1293" ht="15"/>
    <row r="1294" ht="15"/>
    <row r="1295" ht="15"/>
    <row r="1299" ht="15"/>
    <row r="1300" ht="15"/>
    <row r="1302" ht="15"/>
  </sheetData>
  <dataValidations count="2">
    <dataValidation allowBlank="1" showInputMessage="1" showErrorMessage="1" sqref="E1" xr:uid="{920C6338-E771-4DAE-8C89-92A9093EA4DE}"/>
    <dataValidation type="list" allowBlank="1" showInputMessage="1" showErrorMessage="1" sqref="E2:E43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4"/>
  <sheetViews>
    <sheetView workbookViewId="0">
      <selection activeCell="D9" sqref="D9"/>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39123</v>
      </c>
      <c r="B2" s="103" t="str">
        <f>IFERROR(VLOOKUP(D2,DB!A:K,11,0),"")</f>
        <v>R6</v>
      </c>
      <c r="C2" s="105">
        <v>7</v>
      </c>
      <c r="D2" s="103" t="s">
        <v>34903</v>
      </c>
      <c r="E2" s="106" t="s">
        <v>39124</v>
      </c>
      <c r="F2" s="107">
        <v>45959.585532407407</v>
      </c>
      <c r="G2" s="77">
        <f ca="1">IFERROR(NOW()-F2,"-")</f>
        <v>3.485370370617602E-2</v>
      </c>
      <c r="H2" s="107">
        <v>45959.585532407407</v>
      </c>
      <c r="I2" s="103" t="str">
        <f>IFERROR(VLOOKUP(D2,DB!A:F,6,0),"")</f>
        <v>SCECO</v>
      </c>
      <c r="J2" s="102" t="str">
        <f>IFERROR(VLOOKUP(D2,DB!A:G,7,0),"")</f>
        <v>Vandalized</v>
      </c>
      <c r="K2" s="108" t="s">
        <v>39125</v>
      </c>
      <c r="L2" s="109" t="str">
        <f>IFERROR(VLOOKUP(D2,DB!A:I,9,0),"")</f>
        <v>Latis</v>
      </c>
    </row>
    <row r="3" spans="1:16383" ht="31.5" customHeight="1">
      <c r="A3" s="104" t="s">
        <v>39126</v>
      </c>
      <c r="B3" s="103" t="str">
        <f>IFERROR(VLOOKUP(D3,DB!A:K,11,0),"")</f>
        <v>R6</v>
      </c>
      <c r="C3" s="105">
        <v>2</v>
      </c>
      <c r="D3" s="103" t="s">
        <v>35967</v>
      </c>
      <c r="E3" s="106" t="s">
        <v>39021</v>
      </c>
      <c r="F3" s="107"/>
      <c r="G3" s="77">
        <f ca="1">IFERROR(NOW()-F3,"-")</f>
        <v>45959.620386111113</v>
      </c>
      <c r="H3" s="107">
        <v>45959.565659722219</v>
      </c>
      <c r="I3" s="103" t="str">
        <f>IFERROR(VLOOKUP(D3,DB!A:F,6,0),"")</f>
        <v>SCECO</v>
      </c>
      <c r="J3" s="102" t="str">
        <f>IFERROR(VLOOKUP(D3,DB!A:G,7,0),"")</f>
        <v>Dead</v>
      </c>
      <c r="K3" s="108" t="s">
        <v>39127</v>
      </c>
      <c r="L3" s="109" t="str">
        <f>IFERROR(VLOOKUP(D3,DB!A:I,9,0),"")</f>
        <v>Latis</v>
      </c>
    </row>
    <row r="4" spans="1:16383" ht="31.5" customHeight="1">
      <c r="A4" s="104" t="s">
        <v>39126</v>
      </c>
      <c r="B4" s="103" t="str">
        <f>IFERROR(VLOOKUP(D4,DB!A:K,11,0),"")</f>
        <v>R6</v>
      </c>
      <c r="C4" s="105">
        <v>1</v>
      </c>
      <c r="D4" s="103" t="s">
        <v>35750</v>
      </c>
      <c r="E4" s="106" t="s">
        <v>39021</v>
      </c>
      <c r="F4" s="107"/>
      <c r="G4" s="77">
        <f ca="1">IFERROR(NOW()-F4,"-")</f>
        <v>45959.620386111113</v>
      </c>
      <c r="H4" s="107">
        <v>45959.550497685188</v>
      </c>
      <c r="I4" s="103" t="str">
        <f>IFERROR(VLOOKUP(D4,DB!A:F,6,0),"")</f>
        <v>SCECO</v>
      </c>
      <c r="J4" s="102" t="str">
        <f>IFERROR(VLOOKUP(D4,DB!A:G,7,0),"")</f>
        <v>Vandalized</v>
      </c>
      <c r="K4" s="108" t="s">
        <v>39128</v>
      </c>
      <c r="L4" s="109" t="str">
        <f>IFERROR(VLOOKUP(D4,DB!A:I,9,0),"")</f>
        <v>Latis</v>
      </c>
    </row>
    <row r="5" spans="1:16383" ht="31.5" customHeight="1">
      <c r="A5" s="104" t="s">
        <v>39126</v>
      </c>
      <c r="B5" s="103" t="str">
        <f>IFERROR(VLOOKUP(D5,DB!A:K,11,0),"")</f>
        <v>R6</v>
      </c>
      <c r="C5" s="105">
        <v>1</v>
      </c>
      <c r="D5" s="103" t="s">
        <v>35039</v>
      </c>
      <c r="E5" s="106" t="s">
        <v>39021</v>
      </c>
      <c r="F5" s="107"/>
      <c r="G5" s="77">
        <f ca="1">IFERROR(NOW()-F5,"-")</f>
        <v>45959.620386111113</v>
      </c>
      <c r="H5" s="107">
        <v>45959.551666666666</v>
      </c>
      <c r="I5" s="103" t="str">
        <f>IFERROR(VLOOKUP(D5,DB!A:F,6,0),"")</f>
        <v>SCECO</v>
      </c>
      <c r="J5" s="102" t="str">
        <f>IFERROR(VLOOKUP(D5,DB!A:G,7,0),"")</f>
        <v>Vandalized</v>
      </c>
      <c r="K5" s="108" t="s">
        <v>39129</v>
      </c>
      <c r="L5" s="109" t="str">
        <f>IFERROR(VLOOKUP(D5,DB!A:I,9,0),"")</f>
        <v>Latis</v>
      </c>
    </row>
    <row r="6" spans="1:16383" ht="31.5" customHeight="1">
      <c r="A6" s="104"/>
      <c r="B6" s="103" t="str">
        <f>IFERROR(VLOOKUP(D6,DB!A:K,11,0),"")</f>
        <v/>
      </c>
      <c r="C6" s="105"/>
      <c r="D6" s="103"/>
      <c r="E6" s="106"/>
      <c r="F6" s="107"/>
      <c r="G6" s="77">
        <f ca="1">IFERROR(NOW()-F6,"-")</f>
        <v>45959.620386111113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45959.620386111113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71"/>
      <c r="E8" s="106"/>
      <c r="F8" s="107"/>
      <c r="G8" s="77">
        <f ca="1">IFERROR(NOW()-F8,"-")</f>
        <v>45959.620386111113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71"/>
      <c r="E9" s="106"/>
      <c r="F9" s="107"/>
      <c r="G9" s="77">
        <f ca="1">IFERROR(NOW()-F9,"-")</f>
        <v>45959.620386111113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45959.620386111113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45959.620386111113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45959.620386111113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45959.620386111113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45959.620386111113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45959.620386111113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45959.620386111113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45959.620386111113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45959.620386111113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45959.620386111113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45959.620386111113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45959.620386111113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45959.620386111113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45959.620386111113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45959.620386111113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45959.620386111113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45959.620386111113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45959.620386111113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45959.620386111113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45959.620386111113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45959.620386111113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45959.620386111113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45959.620386111113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45959.620386111113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45959.620386111113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45959.620386111113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45959.620386111113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45959.620386111113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45959.620386111113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45959.620386111113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45959.620386111113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45959.620386111113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45959.620386111113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45959.620386111113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45959.620386111113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45959.620386111113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45959.620386111113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45959.620386111113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45959.620386111113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45959.620386111113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45959.620386111113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45959.620386111113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45959.620386111113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45959.620386111113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45959.620386111113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45959.620386111113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45959.620386111113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45959.620386111113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45959.620386111113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45959.620386111113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45959.620386111113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45959.620386111113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45959.620386111113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45959.620386111113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45959.620386111113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45959.620386111113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45959.620386111113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45959.620386111113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45959.620386111113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45959.620386111113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45959.620386111113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45959.620386111113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45959.620386111113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45959.620386111113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45959.620386111113</v>
      </c>
      <c r="H74" s="107"/>
      <c r="I74" s="103" t="str">
        <f>IFERROR(VLOOKUP(D74,DB!A:F,6,0),"")</f>
        <v/>
      </c>
      <c r="J74" s="102" t="str">
        <f>IFERROR(VLOOKUP(D74,DB!A:G,7,0),"")</f>
        <v/>
      </c>
      <c r="K74" s="108"/>
      <c r="L74" s="109" t="str">
        <f>IFERROR(VLOOKUP(D74,DB!A:I,9,0),"")</f>
        <v/>
      </c>
    </row>
  </sheetData>
  <dataValidations count="2">
    <dataValidation allowBlank="1" showInputMessage="1" showErrorMessage="1" sqref="E1" xr:uid="{380493DB-286A-4683-AF55-C78F04945A49}"/>
    <dataValidation type="list" allowBlank="1" showInputMessage="1" showErrorMessage="1" sqref="E2:E7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2025-10-29T11:55:08Z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